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escargas\"/>
    </mc:Choice>
  </mc:AlternateContent>
  <bookViews>
    <workbookView xWindow="0" yWindow="0" windowWidth="25125" windowHeight="12030"/>
  </bookViews>
  <sheets>
    <sheet name="Rus" sheetId="1" r:id="rId1"/>
    <sheet name="Rer" sheetId="2" r:id="rId2"/>
    <sheet name="Rmt" sheetId="3" r:id="rId3"/>
    <sheet name="RG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F20" i="1" s="1"/>
  <c r="F23" i="1"/>
  <c r="E19" i="4"/>
  <c r="G19" i="4" s="1"/>
  <c r="E14" i="4"/>
  <c r="E32" i="4" s="1"/>
  <c r="I28" i="3"/>
  <c r="E20" i="3"/>
  <c r="G20" i="3" s="1"/>
  <c r="E15" i="3"/>
  <c r="E34" i="3" s="1"/>
  <c r="E19" i="2"/>
  <c r="G19" i="2" s="1"/>
  <c r="E15" i="2"/>
  <c r="G15" i="2" s="1"/>
  <c r="E25" i="2" l="1"/>
  <c r="E27" i="2"/>
  <c r="G14" i="4"/>
  <c r="E30" i="4" s="1"/>
  <c r="G15" i="3"/>
  <c r="E32" i="3" s="1"/>
</calcChain>
</file>

<file path=xl/comments1.xml><?xml version="1.0" encoding="utf-8"?>
<comments xmlns="http://schemas.openxmlformats.org/spreadsheetml/2006/main">
  <authors>
    <author>usuario</author>
  </authors>
  <commentList>
    <comment ref="C23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Si pasaralas los limites establecidos se indicaran.</t>
        </r>
      </text>
    </comment>
  </commentList>
</comments>
</file>

<file path=xl/comments2.xml><?xml version="1.0" encoding="utf-8"?>
<comments xmlns="http://schemas.openxmlformats.org/spreadsheetml/2006/main">
  <authors>
    <author>usuario</author>
  </authors>
  <commentList>
    <comment ref="I15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Indicar la Venta del mes con Igv.</t>
        </r>
      </text>
    </comment>
    <comment ref="I19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Indicar las compras del mes con Igv.</t>
        </r>
      </text>
    </comment>
  </commentList>
</comments>
</file>

<file path=xl/comments3.xml><?xml version="1.0" encoding="utf-8"?>
<comments xmlns="http://schemas.openxmlformats.org/spreadsheetml/2006/main">
  <authors>
    <author>usuario</author>
  </authors>
  <commentList>
    <comment ref="I15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Indicar la Venta del mes con Igv.</t>
        </r>
      </text>
    </comment>
    <comment ref="E17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Indicar la Venta del mes sin Igv.</t>
        </r>
      </text>
    </comment>
    <comment ref="I20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Indicar las compras del mes con Igv.</t>
        </r>
      </text>
    </comment>
  </commentList>
</comments>
</file>

<file path=xl/comments4.xml><?xml version="1.0" encoding="utf-8"?>
<comments xmlns="http://schemas.openxmlformats.org/spreadsheetml/2006/main">
  <authors>
    <author>usuario</author>
  </authors>
  <commentList>
    <comment ref="I14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Indicar la Venta del mes con Igv.</t>
        </r>
      </text>
    </comment>
    <comment ref="E16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Indicar la Venta del mes sin Igv.</t>
        </r>
      </text>
    </comment>
    <comment ref="I19" authorId="0" shapeId="0">
      <text>
        <r>
          <rPr>
            <b/>
            <sz val="9"/>
            <color indexed="81"/>
            <rFont val="Tahoma"/>
            <family val="2"/>
          </rPr>
          <t>usuario:</t>
        </r>
        <r>
          <rPr>
            <sz val="9"/>
            <color indexed="81"/>
            <rFont val="Tahoma"/>
            <family val="2"/>
          </rPr>
          <t xml:space="preserve">
Indicar las compras del mes con Igv.</t>
        </r>
      </text>
    </comment>
  </commentList>
</comments>
</file>

<file path=xl/sharedStrings.xml><?xml version="1.0" encoding="utf-8"?>
<sst xmlns="http://schemas.openxmlformats.org/spreadsheetml/2006/main" count="67" uniqueCount="30">
  <si>
    <t>Para utilizar la siguiente plantilla solo debe llenar las casillas amarrillas</t>
  </si>
  <si>
    <t>Esta Plantilla es para contribuyentes del Regimen Unico Simplificado (RUS)</t>
  </si>
  <si>
    <t>Ventas en el Mes</t>
  </si>
  <si>
    <t>Indicar :</t>
  </si>
  <si>
    <t>Compras en el Mes</t>
  </si>
  <si>
    <t>Tu categoria este mes es :</t>
  </si>
  <si>
    <t xml:space="preserve">Tu cuota de pago del mes es : </t>
  </si>
  <si>
    <t>Esta Plantilla es para contribuyentes del Regimen Especial a la Renta (RER)</t>
  </si>
  <si>
    <t>Base Imponible</t>
  </si>
  <si>
    <t>Igv</t>
  </si>
  <si>
    <t>Total</t>
  </si>
  <si>
    <t>Los impuestos Resultantes del mes serian</t>
  </si>
  <si>
    <t>Renta</t>
  </si>
  <si>
    <t>Esta Plantilla es para contribuyentes del Regimen Mype Tributario (RMT)</t>
  </si>
  <si>
    <t>Es necesario que puedas responder la siguiente pregunta</t>
  </si>
  <si>
    <t>¿ A superado usted las 300 UIT de ingresos al año ?</t>
  </si>
  <si>
    <t xml:space="preserve">Respuesta : </t>
  </si>
  <si>
    <t>Si la respuesta fue positiva indicar su coeficiente:</t>
  </si>
  <si>
    <t>Coeficiente :</t>
  </si>
  <si>
    <t>Tasa minima de Renta Sunat</t>
  </si>
  <si>
    <t>Tasa minima</t>
  </si>
  <si>
    <t>Ventas no gravadas</t>
  </si>
  <si>
    <t>Esta Plantilla es para contribuyentes del Regimen General (RG)</t>
  </si>
  <si>
    <t>Indique usted el coeficiente de su DJ ANUAL</t>
  </si>
  <si>
    <t>ALERTA</t>
  </si>
  <si>
    <t>https://wa.link/78yw87</t>
  </si>
  <si>
    <t xml:space="preserve">
</t>
  </si>
  <si>
    <t>Reserva una cita para evaluar tu empresa:</t>
  </si>
  <si>
    <t>https://caballerocontadoresyasociados.com/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</si>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</sst>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 &quot;S/&quot;* #,##0.00_ ;_ &quot;S/&quot;* \-#,##0.00_ ;_ &quot;S/&quot;* &quot;-&quot;??_ ;_ @_ "/>
    <numFmt numFmtId="164" formatCode="_ &quot;S/&quot;* #,##0_ ;_ &quot;S/&quot;* \-#,##0_ ;_ &quot;S/&quot;* &quot;-&quot;??_ ;_ @_ "/>
    <numFmt numFmtId="165" formatCode="0.0%"/>
    <numFmt numFmtId="166" formatCode="0.0000000000%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hadow/>
      <sz val="18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Robot"/>
    </font>
    <font>
      <b/>
      <u/>
      <sz val="13"/>
      <color theme="10"/>
      <name val="Calibri"/>
      <family val="2"/>
      <scheme val="minor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1"/>
      <color theme="1"/>
      <name val="Robot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5" fillId="0" borderId="0" applyNumberFormat="0" applyFill="0" applyBorder="0" applyAlignment="0" applyProtection="0"/>
  </cellStyleXfs>
  <cellXfs count="48">
    <xf numFmtId="0" fontId="0" fillId="0" borderId="0" xfId="0"/>
    <xf numFmtId="0" fontId="0" fillId="0" borderId="0" xfId="0" applyProtection="1">
      <protection locked="0"/>
    </xf>
    <xf numFmtId="0" fontId="8" fillId="2" borderId="0" xfId="0" applyFont="1" applyFill="1" applyProtection="1">
      <protection locked="0"/>
    </xf>
    <xf numFmtId="0" fontId="9" fillId="2" borderId="0" xfId="0" applyFont="1" applyFill="1" applyProtection="1">
      <protection locked="0"/>
    </xf>
    <xf numFmtId="0" fontId="0" fillId="2" borderId="0" xfId="0" applyFill="1" applyProtection="1">
      <protection locked="0"/>
    </xf>
    <xf numFmtId="0" fontId="0" fillId="0" borderId="0" xfId="0" applyBorder="1" applyProtection="1">
      <protection locked="0"/>
    </xf>
    <xf numFmtId="0" fontId="6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0" fillId="2" borderId="1" xfId="0" applyFill="1" applyBorder="1" applyProtection="1">
      <protection locked="0"/>
    </xf>
    <xf numFmtId="44" fontId="0" fillId="0" borderId="0" xfId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3" xfId="0" applyBorder="1" applyProtection="1">
      <protection locked="0"/>
    </xf>
    <xf numFmtId="0" fontId="12" fillId="2" borderId="3" xfId="0" applyFont="1" applyFill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4" xfId="0" applyFont="1" applyFill="1" applyBorder="1" applyProtection="1">
      <protection locked="0"/>
    </xf>
    <xf numFmtId="0" fontId="14" fillId="0" borderId="0" xfId="0" applyFont="1"/>
    <xf numFmtId="0" fontId="0" fillId="0" borderId="0" xfId="0" applyAlignment="1" applyProtection="1">
      <alignment wrapText="1"/>
      <protection locked="0"/>
    </xf>
    <xf numFmtId="0" fontId="0" fillId="4" borderId="0" xfId="0" applyFill="1" applyBorder="1" applyProtection="1"/>
    <xf numFmtId="0" fontId="0" fillId="4" borderId="0" xfId="0" applyFill="1" applyProtection="1">
      <protection locked="0"/>
    </xf>
    <xf numFmtId="44" fontId="17" fillId="4" borderId="0" xfId="1" applyFont="1" applyFill="1" applyBorder="1" applyProtection="1">
      <protection locked="0"/>
    </xf>
    <xf numFmtId="0" fontId="18" fillId="4" borderId="0" xfId="3" applyFont="1" applyFill="1" applyBorder="1" applyProtection="1"/>
    <xf numFmtId="0" fontId="19" fillId="4" borderId="0" xfId="0" applyFont="1" applyFill="1" applyProtection="1">
      <protection locked="0"/>
    </xf>
    <xf numFmtId="0" fontId="20" fillId="4" borderId="0" xfId="0" applyFont="1" applyFill="1" applyBorder="1" applyProtection="1"/>
    <xf numFmtId="0" fontId="0" fillId="0" borderId="0" xfId="0" applyFill="1" applyBorder="1" applyProtection="1"/>
    <xf numFmtId="0" fontId="3" fillId="0" borderId="0" xfId="0" applyFont="1" applyProtection="1">
      <protection locked="0"/>
    </xf>
    <xf numFmtId="44" fontId="0" fillId="3" borderId="1" xfId="1" applyFont="1" applyFill="1" applyBorder="1" applyProtection="1">
      <protection locked="0"/>
    </xf>
    <xf numFmtId="44" fontId="0" fillId="0" borderId="0" xfId="1" applyFont="1" applyProtection="1">
      <protection locked="0"/>
    </xf>
    <xf numFmtId="44" fontId="0" fillId="2" borderId="1" xfId="1" applyFont="1" applyFill="1" applyBorder="1" applyProtection="1">
      <protection locked="0"/>
    </xf>
    <xf numFmtId="0" fontId="4" fillId="0" borderId="0" xfId="0" applyFont="1" applyProtection="1">
      <protection locked="0"/>
    </xf>
    <xf numFmtId="9" fontId="0" fillId="2" borderId="1" xfId="2" applyFont="1" applyFill="1" applyBorder="1" applyProtection="1">
      <protection locked="0"/>
    </xf>
    <xf numFmtId="165" fontId="0" fillId="3" borderId="1" xfId="2" applyNumberFormat="1" applyFont="1" applyFill="1" applyBorder="1" applyProtection="1">
      <protection locked="0"/>
    </xf>
    <xf numFmtId="0" fontId="7" fillId="0" borderId="0" xfId="0" applyFont="1" applyProtection="1">
      <protection locked="0"/>
    </xf>
    <xf numFmtId="164" fontId="0" fillId="3" borderId="1" xfId="1" applyNumberFormat="1" applyFont="1" applyFill="1" applyBorder="1" applyProtection="1">
      <protection locked="0"/>
    </xf>
    <xf numFmtId="44" fontId="0" fillId="0" borderId="0" xfId="0" applyNumberFormat="1" applyProtection="1">
      <protection locked="0"/>
    </xf>
    <xf numFmtId="164" fontId="0" fillId="0" borderId="0" xfId="1" applyNumberFormat="1" applyFont="1" applyProtection="1">
      <protection locked="0"/>
    </xf>
    <xf numFmtId="0" fontId="0" fillId="4" borderId="0" xfId="0" applyFill="1" applyProtection="1"/>
    <xf numFmtId="44" fontId="17" fillId="4" borderId="0" xfId="1" applyFont="1" applyFill="1" applyBorder="1" applyProtection="1"/>
    <xf numFmtId="0" fontId="19" fillId="4" borderId="0" xfId="0" applyFont="1" applyFill="1" applyProtection="1"/>
    <xf numFmtId="0" fontId="0" fillId="0" borderId="0" xfId="0" applyFill="1" applyBorder="1" applyProtection="1">
      <protection locked="0"/>
    </xf>
    <xf numFmtId="0" fontId="20" fillId="4" borderId="0" xfId="0" applyFont="1" applyFill="1" applyProtection="1">
      <protection locked="0"/>
    </xf>
    <xf numFmtId="0" fontId="18" fillId="4" borderId="0" xfId="3" applyFont="1" applyFill="1" applyProtection="1">
      <protection locked="0"/>
    </xf>
    <xf numFmtId="0" fontId="0" fillId="0" borderId="0" xfId="0" applyFill="1" applyProtection="1">
      <protection locked="0"/>
    </xf>
    <xf numFmtId="44" fontId="21" fillId="4" borderId="0" xfId="1" applyFont="1" applyFill="1" applyBorder="1" applyProtection="1"/>
    <xf numFmtId="0" fontId="16" fillId="0" borderId="0" xfId="0" applyFont="1" applyFill="1" applyProtection="1">
      <protection locked="0"/>
    </xf>
    <xf numFmtId="44" fontId="20" fillId="4" borderId="0" xfId="1" applyFont="1" applyFill="1" applyBorder="1" applyProtection="1">
      <protection locked="0"/>
    </xf>
    <xf numFmtId="0" fontId="13" fillId="0" borderId="2" xfId="0" applyFont="1" applyBorder="1" applyAlignment="1" applyProtection="1">
      <alignment horizontal="center" wrapText="1"/>
      <protection locked="0"/>
    </xf>
    <xf numFmtId="0" fontId="13" fillId="0" borderId="3" xfId="0" applyFont="1" applyBorder="1" applyAlignment="1" applyProtection="1">
      <alignment horizontal="center" wrapText="1"/>
      <protection locked="0"/>
    </xf>
    <xf numFmtId="166" fontId="0" fillId="0" borderId="0" xfId="0" applyNumberFormat="1" applyProtection="1">
      <protection locked="0"/>
    </xf>
  </cellXfs>
  <cellStyles count="4">
    <cellStyle name="Hipervínculo" xfId="3" builtinId="8"/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495301</xdr:colOff>
      <xdr:row>0</xdr:row>
      <xdr:rowOff>38101</xdr:rowOff>
    </xdr:from>
    <xdr:to>
      <xdr:col>3</xdr:col>
      <xdr:colOff>566183</xdr:colOff>
      <xdr:row>3</xdr:row>
      <xdr:rowOff>123825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A7D6F6D-CDA3-758F-C029-B25D33B192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301" y="228601"/>
          <a:ext cx="1594882" cy="685799"/>
        </a:xfrm>
        <a:prstGeom prst="rect">
          <a:avLst/>
        </a:prstGeom>
      </xdr:spPr>
    </xdr:pic>
    <xdr:clientData/>
  </xdr:twoCellAnchor>
  <xdr:twoCellAnchor editAs="oneCell">
    <xdr:from>
      <xdr:col>4</xdr:col>
      <xdr:colOff>342899</xdr:colOff>
      <xdr:row>0</xdr:row>
      <xdr:rowOff>66676</xdr:rowOff>
    </xdr:from>
    <xdr:to>
      <xdr:col>5</xdr:col>
      <xdr:colOff>28160</xdr:colOff>
      <xdr:row>2</xdr:row>
      <xdr:rowOff>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71AD75C-F069-D330-CBB5-BD3D724860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770" t="25919" r="21201" b="61397"/>
        <a:stretch/>
      </xdr:blipFill>
      <xdr:spPr>
        <a:xfrm>
          <a:off x="3590924" y="257176"/>
          <a:ext cx="44726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495301</xdr:colOff>
      <xdr:row>0</xdr:row>
      <xdr:rowOff>38101</xdr:rowOff>
    </xdr:from>
    <xdr:to>
      <xdr:col>3</xdr:col>
      <xdr:colOff>566183</xdr:colOff>
      <xdr:row>4</xdr:row>
      <xdr:rowOff>19050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FCA4DD35-E189-4F59-80AF-4001B51663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301" y="38101"/>
          <a:ext cx="1594882" cy="742949"/>
        </a:xfrm>
        <a:prstGeom prst="rect">
          <a:avLst/>
        </a:prstGeom>
      </xdr:spPr>
    </xdr:pic>
    <xdr:clientData/>
  </xdr:twoCellAnchor>
  <xdr:twoCellAnchor editAs="oneCell">
    <xdr:from>
      <xdr:col>4</xdr:col>
      <xdr:colOff>619124</xdr:colOff>
      <xdr:row>0</xdr:row>
      <xdr:rowOff>85726</xdr:rowOff>
    </xdr:from>
    <xdr:to>
      <xdr:col>4</xdr:col>
      <xdr:colOff>1066385</xdr:colOff>
      <xdr:row>2</xdr:row>
      <xdr:rowOff>104776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2943A61-BBC3-4DA8-AE69-CECD72D272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770" t="25919" r="21201" b="61397"/>
        <a:stretch/>
      </xdr:blipFill>
      <xdr:spPr>
        <a:xfrm>
          <a:off x="3667124" y="85726"/>
          <a:ext cx="447261" cy="4000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495301</xdr:colOff>
      <xdr:row>0</xdr:row>
      <xdr:rowOff>38101</xdr:rowOff>
    </xdr:from>
    <xdr:to>
      <xdr:col>3</xdr:col>
      <xdr:colOff>566183</xdr:colOff>
      <xdr:row>3</xdr:row>
      <xdr:rowOff>180975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18EA45C-5A2A-4495-B7C5-A594CBCDBA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301" y="38101"/>
          <a:ext cx="1594882" cy="714374"/>
        </a:xfrm>
        <a:prstGeom prst="rect">
          <a:avLst/>
        </a:prstGeom>
      </xdr:spPr>
    </xdr:pic>
    <xdr:clientData/>
  </xdr:twoCellAnchor>
  <xdr:twoCellAnchor editAs="oneCell">
    <xdr:from>
      <xdr:col>4</xdr:col>
      <xdr:colOff>619124</xdr:colOff>
      <xdr:row>0</xdr:row>
      <xdr:rowOff>85726</xdr:rowOff>
    </xdr:from>
    <xdr:to>
      <xdr:col>4</xdr:col>
      <xdr:colOff>1066385</xdr:colOff>
      <xdr:row>2</xdr:row>
      <xdr:rowOff>76201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182E418-9B4E-43B1-9268-A72170E954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770" t="25919" r="21201" b="61397"/>
        <a:stretch/>
      </xdr:blipFill>
      <xdr:spPr>
        <a:xfrm>
          <a:off x="3667124" y="85726"/>
          <a:ext cx="447261" cy="3714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495301</xdr:colOff>
      <xdr:row>0</xdr:row>
      <xdr:rowOff>38101</xdr:rowOff>
    </xdr:from>
    <xdr:to>
      <xdr:col>3</xdr:col>
      <xdr:colOff>566183</xdr:colOff>
      <xdr:row>4</xdr:row>
      <xdr:rowOff>19050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6900D12-9759-4B2E-8C4D-336A5F7CE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301" y="38101"/>
          <a:ext cx="1594882" cy="742949"/>
        </a:xfrm>
        <a:prstGeom prst="rect">
          <a:avLst/>
        </a:prstGeom>
      </xdr:spPr>
    </xdr:pic>
    <xdr:clientData/>
  </xdr:twoCellAnchor>
  <xdr:twoCellAnchor editAs="oneCell">
    <xdr:from>
      <xdr:col>4</xdr:col>
      <xdr:colOff>619124</xdr:colOff>
      <xdr:row>0</xdr:row>
      <xdr:rowOff>85726</xdr:rowOff>
    </xdr:from>
    <xdr:to>
      <xdr:col>4</xdr:col>
      <xdr:colOff>1066385</xdr:colOff>
      <xdr:row>2</xdr:row>
      <xdr:rowOff>104776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CC9AF5-42F0-4BEB-B1C5-5F1B989DC6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770" t="25919" r="21201" b="61397"/>
        <a:stretch/>
      </xdr:blipFill>
      <xdr:spPr>
        <a:xfrm>
          <a:off x="3667124" y="85726"/>
          <a:ext cx="447261" cy="400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aballerocontadoresyasociados.com/" TargetMode="External"/><Relationship Id="rId1" Type="http://schemas.openxmlformats.org/officeDocument/2006/relationships/hyperlink" Target="https://wa.link/78yw87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s://caballerocontadoresyasociados.com/" TargetMode="External"/><Relationship Id="rId1" Type="http://schemas.openxmlformats.org/officeDocument/2006/relationships/hyperlink" Target="https://wa.link/78yw87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hyperlink" Target="https://caballerocontadoresyasociados.com/" TargetMode="External"/><Relationship Id="rId1" Type="http://schemas.openxmlformats.org/officeDocument/2006/relationships/hyperlink" Target="https://wa.link/78yw87" TargetMode="External"/><Relationship Id="rId5" Type="http://schemas.openxmlformats.org/officeDocument/2006/relationships/comments" Target="../comments3.xml"/><Relationship Id="rId4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hyperlink" Target="https://caballerocontadoresyasociados.com/" TargetMode="External"/><Relationship Id="rId1" Type="http://schemas.openxmlformats.org/officeDocument/2006/relationships/hyperlink" Target="https://wa.link/78yw87" TargetMode="External"/><Relationship Id="rId5" Type="http://schemas.openxmlformats.org/officeDocument/2006/relationships/comments" Target="../comments4.xml"/><Relationship Id="rId4" Type="http://schemas.openxmlformats.org/officeDocument/2006/relationships/vmlDrawing" Target="../drawings/vmlDrawing4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6"/>
  <sheetViews>
    <sheetView tabSelected="1" workbookViewId="0">
      <selection activeCell="F18" sqref="F18"/>
    </sheetView>
  </sheetViews>
  <sheetFormatPr baseColWidth="10" defaultRowHeight="15"/>
  <cols>
    <col min="1" max="3" width="11.42578125" style="1"/>
    <col min="4" max="4" width="14.42578125" style="1" customWidth="1"/>
    <col min="5" max="5" width="11.42578125" style="1"/>
    <col min="6" max="6" width="15.85546875" style="1" customWidth="1"/>
    <col min="7" max="16384" width="11.42578125" style="1"/>
  </cols>
  <sheetData>
    <row r="1" spans="1:17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8"/>
      <c r="P1" s="18"/>
      <c r="Q1" s="18"/>
    </row>
    <row r="2" spans="1:17" ht="17.25">
      <c r="A2" s="17"/>
      <c r="B2" s="17"/>
      <c r="C2" s="17"/>
      <c r="D2" s="17"/>
      <c r="E2" s="17"/>
      <c r="F2" s="19" t="s">
        <v>27</v>
      </c>
      <c r="G2" s="18"/>
      <c r="H2" s="17"/>
      <c r="I2" s="17"/>
      <c r="J2" s="20" t="s">
        <v>25</v>
      </c>
      <c r="K2" s="21"/>
      <c r="L2" s="21"/>
      <c r="M2" s="17"/>
      <c r="N2" s="17"/>
      <c r="O2" s="17"/>
      <c r="P2" s="17"/>
      <c r="Q2" s="18"/>
    </row>
    <row r="3" spans="1:1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8"/>
    </row>
    <row r="4" spans="1:17" ht="17.25">
      <c r="A4" s="17"/>
      <c r="B4" s="17"/>
      <c r="C4" s="17"/>
      <c r="D4" s="17"/>
      <c r="E4" s="17"/>
      <c r="F4" s="40" t="s">
        <v>28</v>
      </c>
      <c r="G4" s="39"/>
      <c r="H4" s="44"/>
      <c r="I4" s="39"/>
      <c r="J4" s="18"/>
      <c r="K4" s="17"/>
      <c r="L4" s="18"/>
      <c r="M4" s="18"/>
      <c r="N4" s="17"/>
      <c r="O4" s="17"/>
      <c r="P4" s="17"/>
      <c r="Q4" s="18"/>
    </row>
    <row r="5" spans="1:17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8"/>
    </row>
    <row r="6" spans="1:17">
      <c r="O6" s="23"/>
      <c r="P6" s="23"/>
    </row>
    <row r="8" spans="1:17" ht="28.5">
      <c r="C8" s="2" t="s">
        <v>0</v>
      </c>
      <c r="D8" s="3"/>
      <c r="E8" s="3"/>
      <c r="F8" s="3"/>
      <c r="G8" s="3"/>
      <c r="H8" s="3"/>
      <c r="I8" s="4"/>
      <c r="J8" s="4"/>
      <c r="K8" s="4"/>
      <c r="L8" s="4"/>
      <c r="M8" s="4"/>
    </row>
    <row r="9" spans="1:17">
      <c r="M9" s="5"/>
    </row>
    <row r="10" spans="1:17" ht="23.25">
      <c r="C10" s="6" t="s">
        <v>1</v>
      </c>
      <c r="O10" s="15"/>
    </row>
    <row r="12" spans="1:17" ht="30.75" thickBot="1">
      <c r="N12" s="16" t="s">
        <v>26</v>
      </c>
    </row>
    <row r="13" spans="1:17" ht="15.75" thickBot="1">
      <c r="C13" s="7" t="s">
        <v>2</v>
      </c>
      <c r="E13" s="1" t="s">
        <v>3</v>
      </c>
      <c r="F13" s="8"/>
      <c r="M13" s="9"/>
      <c r="N13" s="9"/>
    </row>
    <row r="14" spans="1:17" ht="15.75" thickBot="1"/>
    <row r="15" spans="1:17" ht="15.75" thickBot="1">
      <c r="C15" s="7" t="s">
        <v>4</v>
      </c>
      <c r="E15" s="1" t="s">
        <v>3</v>
      </c>
      <c r="F15" s="8"/>
    </row>
    <row r="17" spans="3:13" ht="15.75" thickBot="1"/>
    <row r="18" spans="3:13" ht="15.75" thickBot="1">
      <c r="C18" s="7" t="s">
        <v>5</v>
      </c>
      <c r="F18" s="10" t="str">
        <f>+IF(8000&gt;MAX(F13:F15)&gt;5000,"Categoria 2","Categoria 1")</f>
        <v>Categoria 2</v>
      </c>
    </row>
    <row r="19" spans="3:13" ht="15.75" thickBot="1"/>
    <row r="20" spans="3:13" ht="15.75" thickBot="1">
      <c r="C20" s="7" t="s">
        <v>6</v>
      </c>
      <c r="F20" s="10">
        <f>+IF(F18="Categoria 1",20,50)</f>
        <v>50</v>
      </c>
    </row>
    <row r="22" spans="3:13" ht="15.75" thickBot="1"/>
    <row r="23" spans="3:13" ht="24" customHeight="1" thickBot="1">
      <c r="C23" s="45" t="s">
        <v>24</v>
      </c>
      <c r="D23" s="46"/>
      <c r="E23" s="11"/>
      <c r="F23" s="12" t="str">
        <f>+IF(MAX(F13:F15)&gt;8000,"TUS INGRESOS ESTAN PASANDO LOS LIMETES","")</f>
        <v/>
      </c>
      <c r="G23" s="13"/>
      <c r="H23" s="13"/>
      <c r="I23" s="13"/>
      <c r="J23" s="14"/>
    </row>
    <row r="24" spans="3:13">
      <c r="M24" s="41"/>
    </row>
    <row r="25" spans="3:13" ht="15.75">
      <c r="M25" s="43"/>
    </row>
    <row r="26" spans="3:13">
      <c r="M26" s="41"/>
    </row>
  </sheetData>
  <sheetProtection algorithmName="SHA-512" hashValue="wzd2r1oa4argMO60S3rcHLfT76am728ESZsnBcftrdTAKfdcspgSc4QjQEDPmZs1T68srBqytoIe2FHv5H2zpQ==" saltValue="EUKClbqLMMw/VyAN1l6bbw==" spinCount="100000" sheet="1" objects="1" scenarios="1"/>
  <mergeCells count="1">
    <mergeCell ref="C23:D23"/>
  </mergeCells>
  <hyperlinks>
    <hyperlink ref="J2" r:id="rId1"/>
    <hyperlink ref="F4" r:id="rId2"/>
  </hyperlinks>
  <pageMargins left="0.7" right="0.7" top="0.75" bottom="0.75" header="0.3" footer="0.3"/>
  <pageSetup paperSize="9" orientation="portrait" horizontalDpi="1200" verticalDpi="1200" r:id="rId3"/>
  <drawing r:id="rId4"/>
  <legacy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27"/>
  <sheetViews>
    <sheetView workbookViewId="0">
      <selection activeCell="K4" sqref="K4"/>
    </sheetView>
  </sheetViews>
  <sheetFormatPr baseColWidth="10" defaultRowHeight="15"/>
  <cols>
    <col min="1" max="4" width="11.42578125" style="1"/>
    <col min="5" max="5" width="16.28515625" style="1" customWidth="1"/>
    <col min="6" max="16384" width="11.42578125" style="1"/>
  </cols>
  <sheetData>
    <row r="1" spans="1:17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35"/>
      <c r="P1" s="35"/>
      <c r="Q1" s="35"/>
    </row>
    <row r="2" spans="1:17" ht="17.25">
      <c r="A2" s="17"/>
      <c r="B2" s="17"/>
      <c r="C2" s="17"/>
      <c r="D2" s="17"/>
      <c r="E2" s="17"/>
      <c r="F2" s="42" t="s">
        <v>27</v>
      </c>
      <c r="G2" s="35"/>
      <c r="H2" s="17"/>
      <c r="I2" s="17"/>
      <c r="J2" s="20" t="s">
        <v>25</v>
      </c>
      <c r="K2" s="37"/>
      <c r="L2" s="37"/>
      <c r="M2" s="18"/>
      <c r="N2" s="17"/>
      <c r="O2" s="35"/>
      <c r="P2" s="35"/>
      <c r="Q2" s="35"/>
    </row>
    <row r="3" spans="1:1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35"/>
      <c r="P3" s="35"/>
      <c r="Q3" s="35"/>
    </row>
    <row r="4" spans="1:17" ht="17.25">
      <c r="A4" s="17"/>
      <c r="B4" s="17"/>
      <c r="C4" s="17"/>
      <c r="D4" s="17"/>
      <c r="E4" s="20"/>
      <c r="F4" s="20" t="s">
        <v>28</v>
      </c>
      <c r="G4" s="22"/>
      <c r="H4" s="22"/>
      <c r="I4" s="22"/>
      <c r="J4" s="35"/>
      <c r="K4" s="17"/>
      <c r="L4" s="35"/>
      <c r="M4" s="35"/>
      <c r="N4" s="17"/>
      <c r="O4" s="35"/>
      <c r="P4" s="35"/>
      <c r="Q4" s="35"/>
    </row>
    <row r="5" spans="1:17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35"/>
      <c r="P5" s="35"/>
      <c r="Q5" s="35"/>
    </row>
    <row r="6" spans="1:17">
      <c r="A6" s="38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</row>
    <row r="7" spans="1:17">
      <c r="A7" s="41"/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</row>
    <row r="8" spans="1:17" ht="28.5">
      <c r="C8" s="2" t="s">
        <v>0</v>
      </c>
      <c r="D8" s="3"/>
      <c r="E8" s="3"/>
      <c r="F8" s="3"/>
      <c r="G8" s="3"/>
      <c r="H8" s="3"/>
      <c r="I8" s="4"/>
      <c r="J8" s="4"/>
      <c r="K8" s="4"/>
      <c r="L8" s="4"/>
      <c r="M8" s="4"/>
    </row>
    <row r="10" spans="1:17" ht="23.25">
      <c r="C10" s="6" t="s">
        <v>7</v>
      </c>
    </row>
    <row r="13" spans="1:17" ht="18.75">
      <c r="E13" s="24" t="s">
        <v>8</v>
      </c>
      <c r="F13" s="24"/>
      <c r="G13" s="24" t="s">
        <v>9</v>
      </c>
      <c r="H13" s="24"/>
      <c r="I13" s="24" t="s">
        <v>10</v>
      </c>
    </row>
    <row r="14" spans="1:17" ht="15.75" thickBot="1"/>
    <row r="15" spans="1:17" ht="15.75" thickBot="1">
      <c r="C15" s="7" t="s">
        <v>2</v>
      </c>
      <c r="E15" s="25">
        <f>+I15/1.18</f>
        <v>0</v>
      </c>
      <c r="F15" s="26"/>
      <c r="G15" s="25">
        <f>+E15*18%</f>
        <v>0</v>
      </c>
      <c r="H15" s="26"/>
      <c r="I15" s="27"/>
    </row>
    <row r="16" spans="1:17">
      <c r="E16" s="26"/>
      <c r="F16" s="26"/>
      <c r="G16" s="26"/>
      <c r="H16" s="26"/>
      <c r="I16" s="26"/>
    </row>
    <row r="17" spans="3:9">
      <c r="E17" s="26"/>
      <c r="F17" s="26"/>
      <c r="G17" s="26"/>
      <c r="H17" s="26"/>
      <c r="I17" s="26"/>
    </row>
    <row r="18" spans="3:9" ht="15.75" thickBot="1">
      <c r="E18" s="26"/>
      <c r="F18" s="26"/>
      <c r="G18" s="26"/>
      <c r="H18" s="26"/>
      <c r="I18" s="26"/>
    </row>
    <row r="19" spans="3:9" ht="15.75" thickBot="1">
      <c r="C19" s="7" t="s">
        <v>2</v>
      </c>
      <c r="E19" s="25">
        <f>+I19/1.18</f>
        <v>0</v>
      </c>
      <c r="F19" s="26"/>
      <c r="G19" s="25">
        <f>+E19*18%</f>
        <v>0</v>
      </c>
      <c r="H19" s="26"/>
      <c r="I19" s="27"/>
    </row>
    <row r="23" spans="3:9" ht="23.25">
      <c r="C23" s="6" t="s">
        <v>11</v>
      </c>
      <c r="D23" s="31"/>
      <c r="E23" s="31"/>
    </row>
    <row r="24" spans="3:9" ht="15.75" thickBot="1"/>
    <row r="25" spans="3:9" ht="21.75" thickBot="1">
      <c r="D25" s="28" t="s">
        <v>9</v>
      </c>
      <c r="E25" s="32">
        <f>+G15-G19</f>
        <v>0</v>
      </c>
    </row>
    <row r="26" spans="3:9" ht="21.75" thickBot="1">
      <c r="D26" s="28"/>
      <c r="E26" s="34"/>
    </row>
    <row r="27" spans="3:9" ht="21.75" thickBot="1">
      <c r="D27" s="28" t="s">
        <v>12</v>
      </c>
      <c r="E27" s="32">
        <f>+E15*1.5%</f>
        <v>0</v>
      </c>
    </row>
  </sheetData>
  <sheetProtection algorithmName="SHA-512" hashValue="WnuX0UNuXOJibrFHcNvxxjXSff4VDAm4l8epgjFalTppCLLagCpULB5SMvzRBiXDWUAn5iK29rP21KCtvAcqWg==" saltValue="QlGJUZDaG2E6EmKs2/ZtVg==" spinCount="100000" sheet="1" objects="1" scenarios="1"/>
  <hyperlinks>
    <hyperlink ref="J2" r:id="rId1"/>
    <hyperlink ref="F4" r:id="rId2"/>
  </hyperlinks>
  <pageMargins left="0.7" right="0.7" top="0.75" bottom="0.75" header="0.3" footer="0.3"/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4"/>
  <sheetViews>
    <sheetView topLeftCell="A10" workbookViewId="0">
      <selection activeCell="C21" sqref="C21"/>
    </sheetView>
  </sheetViews>
  <sheetFormatPr baseColWidth="10" defaultRowHeight="15"/>
  <cols>
    <col min="1" max="4" width="11.42578125" style="1"/>
    <col min="5" max="5" width="16.28515625" style="1" customWidth="1"/>
    <col min="6" max="6" width="20.28515625" style="1" bestFit="1" customWidth="1"/>
    <col min="7" max="7" width="11.42578125" style="1"/>
    <col min="8" max="8" width="13.7109375" style="1" customWidth="1"/>
    <col min="9" max="9" width="11.85546875" style="1" bestFit="1" customWidth="1"/>
    <col min="10" max="16384" width="11.42578125" style="1"/>
  </cols>
  <sheetData>
    <row r="1" spans="1:17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35"/>
      <c r="P1" s="35"/>
      <c r="Q1" s="35"/>
    </row>
    <row r="2" spans="1:17" ht="17.25">
      <c r="A2" s="17"/>
      <c r="B2" s="17"/>
      <c r="C2" s="17"/>
      <c r="D2" s="17"/>
      <c r="E2" s="17"/>
      <c r="F2" s="36" t="s">
        <v>27</v>
      </c>
      <c r="G2" s="35"/>
      <c r="H2" s="17"/>
      <c r="I2" s="17"/>
      <c r="J2" s="20" t="s">
        <v>25</v>
      </c>
      <c r="K2" s="37"/>
      <c r="L2" s="37"/>
      <c r="M2" s="17"/>
      <c r="N2" s="17"/>
      <c r="O2" s="35"/>
      <c r="P2" s="35"/>
      <c r="Q2" s="35"/>
    </row>
    <row r="3" spans="1:1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35"/>
      <c r="P3" s="35"/>
      <c r="Q3" s="35"/>
    </row>
    <row r="4" spans="1:17" ht="17.25">
      <c r="A4" s="17"/>
      <c r="B4" s="17"/>
      <c r="C4" s="17"/>
      <c r="D4" s="17"/>
      <c r="E4" s="20"/>
      <c r="F4" s="20" t="s">
        <v>28</v>
      </c>
      <c r="G4" s="22"/>
      <c r="H4" s="22"/>
      <c r="I4" s="22"/>
      <c r="J4" s="18"/>
      <c r="K4" s="17"/>
      <c r="L4" s="35"/>
      <c r="M4" s="35"/>
      <c r="N4" s="17"/>
      <c r="O4" s="35"/>
      <c r="P4" s="35"/>
      <c r="Q4" s="35"/>
    </row>
    <row r="5" spans="1:17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35"/>
      <c r="P5" s="35"/>
      <c r="Q5" s="35"/>
    </row>
    <row r="6" spans="1:17">
      <c r="A6" s="38"/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</row>
    <row r="8" spans="1:17" ht="28.5">
      <c r="C8" s="2" t="s">
        <v>0</v>
      </c>
      <c r="D8" s="3"/>
      <c r="E8" s="3"/>
      <c r="F8" s="3"/>
      <c r="G8" s="3"/>
      <c r="H8" s="3"/>
      <c r="I8" s="4"/>
      <c r="J8" s="4"/>
      <c r="K8" s="4"/>
      <c r="L8" s="4"/>
      <c r="M8" s="4"/>
    </row>
    <row r="10" spans="1:17" ht="23.25">
      <c r="C10" s="6" t="s">
        <v>13</v>
      </c>
    </row>
    <row r="13" spans="1:17" ht="18.75">
      <c r="E13" s="24" t="s">
        <v>8</v>
      </c>
      <c r="F13" s="24"/>
      <c r="G13" s="24" t="s">
        <v>9</v>
      </c>
      <c r="H13" s="24"/>
      <c r="I13" s="24" t="s">
        <v>10</v>
      </c>
    </row>
    <row r="14" spans="1:17" ht="15.75" thickBot="1"/>
    <row r="15" spans="1:17" ht="15.75" thickBot="1">
      <c r="C15" s="7" t="s">
        <v>2</v>
      </c>
      <c r="E15" s="25">
        <f>+I15/1.18</f>
        <v>0</v>
      </c>
      <c r="F15" s="26"/>
      <c r="G15" s="25">
        <f>+E15*18%</f>
        <v>0</v>
      </c>
      <c r="H15" s="26"/>
      <c r="I15" s="27"/>
    </row>
    <row r="16" spans="1:17" ht="15.75" thickBot="1"/>
    <row r="17" spans="3:9" ht="15.75" thickBot="1">
      <c r="C17" s="7" t="s">
        <v>21</v>
      </c>
      <c r="E17" s="27">
        <v>0</v>
      </c>
    </row>
    <row r="19" spans="3:9" ht="15.75" thickBot="1"/>
    <row r="20" spans="3:9" ht="15.75" thickBot="1">
      <c r="C20" s="7" t="s">
        <v>4</v>
      </c>
      <c r="E20" s="25">
        <f>+I20/1.18</f>
        <v>0</v>
      </c>
      <c r="F20" s="26"/>
      <c r="G20" s="25">
        <f>+E20*18%</f>
        <v>0</v>
      </c>
      <c r="H20" s="26"/>
      <c r="I20" s="27"/>
    </row>
    <row r="23" spans="3:9" ht="21">
      <c r="C23" s="28" t="s">
        <v>14</v>
      </c>
    </row>
    <row r="24" spans="3:9" ht="21.75" thickBot="1">
      <c r="C24" s="28"/>
    </row>
    <row r="25" spans="3:9" ht="21.75" thickBot="1">
      <c r="C25" s="28"/>
      <c r="D25" s="7" t="s">
        <v>15</v>
      </c>
      <c r="H25" s="1" t="s">
        <v>16</v>
      </c>
      <c r="I25" s="8" t="s">
        <v>29</v>
      </c>
    </row>
    <row r="26" spans="3:9" ht="21.75" thickBot="1">
      <c r="C26" s="28"/>
    </row>
    <row r="27" spans="3:9" ht="21.75" thickBot="1">
      <c r="C27" s="28"/>
      <c r="D27" s="7" t="s">
        <v>17</v>
      </c>
      <c r="H27" s="1" t="s">
        <v>18</v>
      </c>
      <c r="I27" s="29"/>
    </row>
    <row r="28" spans="3:9" ht="15.75" thickBot="1">
      <c r="D28" s="7" t="s">
        <v>19</v>
      </c>
      <c r="H28" s="1" t="s">
        <v>20</v>
      </c>
      <c r="I28" s="10" t="str">
        <f>+IF(I25="SI",1.5%,"")</f>
        <v/>
      </c>
    </row>
    <row r="30" spans="3:9" ht="23.25">
      <c r="C30" s="6" t="s">
        <v>11</v>
      </c>
      <c r="D30" s="31"/>
      <c r="E30" s="31"/>
    </row>
    <row r="31" spans="3:9" ht="15.75" thickBot="1"/>
    <row r="32" spans="3:9" ht="21.75" thickBot="1">
      <c r="D32" s="28" t="s">
        <v>9</v>
      </c>
      <c r="E32" s="32">
        <f>+G15-G20</f>
        <v>0</v>
      </c>
      <c r="G32" s="33"/>
    </row>
    <row r="33" spans="4:6" ht="21.75" thickBot="1">
      <c r="D33" s="28"/>
      <c r="E33" s="34"/>
    </row>
    <row r="34" spans="4:6" ht="21.75" thickBot="1">
      <c r="D34" s="28" t="s">
        <v>12</v>
      </c>
      <c r="E34" s="32">
        <f>+IF(I25="SI",(E15+E17)*MAX(I27:I28),(E15+E17)*1%)</f>
        <v>0</v>
      </c>
      <c r="F34" s="47"/>
    </row>
  </sheetData>
  <sheetProtection algorithmName="SHA-512" hashValue="p2d11vF3nMpIr29MVoG6CQIWpXiR2d8alSIoZSFYO1mGFERYahJi6NwHn2SqQJannXNc8/oJSotOL08akw0O8Q==" saltValue="HnHAN8EsOd6yl/SSM2W4BA==" spinCount="100000" sheet="1" objects="1" scenarios="1"/>
  <dataValidations count="1">
    <dataValidation type="list" allowBlank="1" showInputMessage="1" showErrorMessage="1" sqref="I25">
      <formula1>"SI,NO"</formula1>
    </dataValidation>
  </dataValidations>
  <hyperlinks>
    <hyperlink ref="J2" r:id="rId1"/>
    <hyperlink ref="F4" r:id="rId2"/>
  </hyperlinks>
  <pageMargins left="0.7" right="0.7" top="0.75" bottom="0.75" header="0.3" footer="0.3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Q32"/>
  <sheetViews>
    <sheetView topLeftCell="A7" workbookViewId="0">
      <selection activeCell="I14" sqref="I14:I20"/>
    </sheetView>
  </sheetViews>
  <sheetFormatPr baseColWidth="10" defaultRowHeight="15"/>
  <cols>
    <col min="1" max="4" width="11.42578125" style="1"/>
    <col min="5" max="5" width="16.28515625" style="1" customWidth="1"/>
    <col min="6" max="7" width="11.42578125" style="1"/>
    <col min="8" max="8" width="13.7109375" style="1" customWidth="1"/>
    <col min="9" max="9" width="11.85546875" style="1" bestFit="1" customWidth="1"/>
    <col min="10" max="16384" width="11.42578125" style="1"/>
  </cols>
  <sheetData>
    <row r="1" spans="1:17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35"/>
      <c r="P1" s="35"/>
      <c r="Q1" s="35"/>
    </row>
    <row r="2" spans="1:17" ht="17.25">
      <c r="A2" s="17"/>
      <c r="B2" s="17"/>
      <c r="C2" s="17"/>
      <c r="D2" s="17"/>
      <c r="E2" s="17"/>
      <c r="F2" s="36" t="s">
        <v>27</v>
      </c>
      <c r="G2" s="35"/>
      <c r="H2" s="17"/>
      <c r="I2" s="17"/>
      <c r="J2" s="20" t="s">
        <v>25</v>
      </c>
      <c r="K2" s="37"/>
      <c r="L2" s="37"/>
      <c r="M2" s="17"/>
      <c r="N2" s="17"/>
      <c r="O2" s="35"/>
      <c r="P2" s="35"/>
      <c r="Q2" s="35"/>
    </row>
    <row r="3" spans="1:17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35"/>
      <c r="P3" s="35"/>
      <c r="Q3" s="35"/>
    </row>
    <row r="4" spans="1:17" ht="17.25">
      <c r="A4" s="17"/>
      <c r="B4" s="17"/>
      <c r="C4" s="17"/>
      <c r="D4" s="17"/>
      <c r="E4" s="39"/>
      <c r="F4" s="40" t="s">
        <v>28</v>
      </c>
      <c r="G4" s="39"/>
      <c r="H4" s="39"/>
      <c r="I4" s="39"/>
      <c r="J4" s="18"/>
      <c r="K4" s="17"/>
      <c r="L4" s="35"/>
      <c r="M4" s="35"/>
      <c r="N4" s="17"/>
      <c r="O4" s="35"/>
      <c r="P4" s="35"/>
      <c r="Q4" s="35"/>
    </row>
    <row r="5" spans="1:17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35"/>
      <c r="P5" s="35"/>
      <c r="Q5" s="35"/>
    </row>
    <row r="7" spans="1:17" ht="28.5">
      <c r="C7" s="2" t="s">
        <v>0</v>
      </c>
      <c r="D7" s="3"/>
      <c r="E7" s="3"/>
      <c r="F7" s="3"/>
      <c r="G7" s="3"/>
      <c r="H7" s="3"/>
      <c r="I7" s="4"/>
      <c r="J7" s="4"/>
      <c r="K7" s="4"/>
      <c r="L7" s="4"/>
      <c r="M7" s="4"/>
    </row>
    <row r="9" spans="1:17" ht="23.25">
      <c r="C9" s="6" t="s">
        <v>22</v>
      </c>
    </row>
    <row r="12" spans="1:17" ht="18.75">
      <c r="E12" s="24" t="s">
        <v>8</v>
      </c>
      <c r="F12" s="24"/>
      <c r="G12" s="24" t="s">
        <v>9</v>
      </c>
      <c r="H12" s="24"/>
      <c r="I12" s="24" t="s">
        <v>10</v>
      </c>
    </row>
    <row r="13" spans="1:17" ht="15.75" thickBot="1"/>
    <row r="14" spans="1:17" ht="15.75" thickBot="1">
      <c r="C14" s="7" t="s">
        <v>2</v>
      </c>
      <c r="E14" s="25">
        <f>+I14/1.18</f>
        <v>0</v>
      </c>
      <c r="F14" s="26"/>
      <c r="G14" s="25">
        <f>+E14*18%</f>
        <v>0</v>
      </c>
      <c r="H14" s="26"/>
      <c r="I14" s="27"/>
    </row>
    <row r="15" spans="1:17" ht="15.75" thickBot="1"/>
    <row r="16" spans="1:17" ht="15.75" thickBot="1">
      <c r="C16" s="7" t="s">
        <v>21</v>
      </c>
      <c r="E16" s="27">
        <v>0</v>
      </c>
    </row>
    <row r="18" spans="3:9" ht="15.75" thickBot="1"/>
    <row r="19" spans="3:9" ht="15.75" thickBot="1">
      <c r="C19" s="7" t="s">
        <v>4</v>
      </c>
      <c r="E19" s="25">
        <f>+I19/1.18</f>
        <v>0</v>
      </c>
      <c r="F19" s="26"/>
      <c r="G19" s="25">
        <f>+E19*18%</f>
        <v>0</v>
      </c>
      <c r="H19" s="26"/>
      <c r="I19" s="27"/>
    </row>
    <row r="22" spans="3:9" ht="21">
      <c r="C22" s="28" t="s">
        <v>14</v>
      </c>
    </row>
    <row r="23" spans="3:9" ht="21">
      <c r="C23" s="28"/>
    </row>
    <row r="24" spans="3:9" ht="21.75" thickBot="1">
      <c r="C24" s="28"/>
    </row>
    <row r="25" spans="3:9" ht="21.75" thickBot="1">
      <c r="C25" s="28"/>
      <c r="D25" s="7" t="s">
        <v>23</v>
      </c>
      <c r="H25" s="1" t="s">
        <v>18</v>
      </c>
      <c r="I25" s="29"/>
    </row>
    <row r="26" spans="3:9" ht="15.75" thickBot="1">
      <c r="D26" s="7" t="s">
        <v>19</v>
      </c>
      <c r="H26" s="1" t="s">
        <v>20</v>
      </c>
      <c r="I26" s="30">
        <v>1.4999999999999999E-2</v>
      </c>
    </row>
    <row r="28" spans="3:9" ht="23.25">
      <c r="C28" s="6" t="s">
        <v>11</v>
      </c>
      <c r="D28" s="31"/>
      <c r="E28" s="31"/>
    </row>
    <row r="29" spans="3:9" ht="15.75" thickBot="1"/>
    <row r="30" spans="3:9" ht="21.75" thickBot="1">
      <c r="D30" s="28" t="s">
        <v>9</v>
      </c>
      <c r="E30" s="32">
        <f>+G14-G19</f>
        <v>0</v>
      </c>
      <c r="G30" s="33"/>
    </row>
    <row r="31" spans="3:9" ht="21.75" thickBot="1">
      <c r="D31" s="28"/>
      <c r="E31" s="34"/>
    </row>
    <row r="32" spans="3:9" ht="21.75" thickBot="1">
      <c r="D32" s="28" t="s">
        <v>12</v>
      </c>
      <c r="E32" s="32">
        <f>+(E14+E16)*MAX(I25:I26)</f>
        <v>0</v>
      </c>
    </row>
  </sheetData>
  <sheetProtection algorithmName="SHA-512" hashValue="LsftD4KiRwKQHpW5ewC7dLCw6oNlX6d344WkQ0j/uNqtJ45K/dWWNIURzN+Gd5bmGCTrjsMos6pnD6fLcHIS/Q==" saltValue="TL6C5CyiyKi8VAwCtT7M2Q==" spinCount="100000" sheet="1" objects="1" scenarios="1"/>
  <hyperlinks>
    <hyperlink ref="J2" r:id="rId1"/>
    <hyperlink ref="F4" r:id="rId2"/>
  </hyperlinks>
  <pageMargins left="0.7" right="0.7" top="0.75" bottom="0.75" header="0.3" footer="0.3"/>
  <drawing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Rus</vt:lpstr>
      <vt:lpstr>Rer</vt:lpstr>
      <vt:lpstr>Rmt</vt:lpstr>
      <vt:lpstr>RG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2023-10-17T20:49:24Z</dcterms:created>
  <dcterms:modified xsi:type="dcterms:W3CDTF">2023-10-23T17:17:58Z</dcterms:modified>
</cp:coreProperties>
</file>