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TALLER GRATUITOS\Calculo de Beneficios sociales\"/>
    </mc:Choice>
  </mc:AlternateContent>
  <xr:revisionPtr revIDLastSave="0" documentId="13_ncr:1_{9BA01062-54CC-4B0D-B9FB-995EABED0E05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CTS" sheetId="2" r:id="rId1"/>
    <sheet name="GRATIFICACION" sheetId="1" r:id="rId2"/>
    <sheet name="VACACIONES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29" i="3" l="1"/>
  <c r="J24" i="3"/>
  <c r="T16" i="1"/>
  <c r="S21" i="2"/>
  <c r="I33" i="2"/>
  <c r="G17" i="2"/>
  <c r="J21" i="3" l="1"/>
  <c r="J20" i="3"/>
  <c r="J19" i="3"/>
  <c r="J18" i="3"/>
  <c r="C33" i="3" l="1"/>
  <c r="M33" i="3" s="1"/>
  <c r="C29" i="3"/>
  <c r="M35" i="3" s="1"/>
  <c r="R23" i="1" l="1"/>
  <c r="N22" i="1"/>
  <c r="R22" i="1"/>
  <c r="V22" i="1" s="1"/>
  <c r="E22" i="1"/>
  <c r="G16" i="1"/>
  <c r="E23" i="1"/>
  <c r="A22" i="1"/>
  <c r="R25" i="1" l="1"/>
  <c r="V25" i="1" s="1"/>
  <c r="V28" i="1" s="1"/>
  <c r="I22" i="1"/>
  <c r="E25" i="1" s="1"/>
  <c r="I25" i="1" s="1"/>
  <c r="I28" i="1" s="1"/>
  <c r="Q31" i="2" l="1"/>
  <c r="M30" i="2"/>
  <c r="Q28" i="2"/>
  <c r="M27" i="2"/>
  <c r="S17" i="2" l="1"/>
  <c r="Q30" i="2" l="1"/>
  <c r="U30" i="2" s="1"/>
  <c r="Q27" i="2"/>
  <c r="U27" i="2" s="1"/>
  <c r="A30" i="2"/>
  <c r="A27" i="2"/>
  <c r="E31" i="2"/>
  <c r="E28" i="2"/>
  <c r="G21" i="2"/>
  <c r="E27" i="2" s="1"/>
  <c r="I27" i="2" s="1"/>
  <c r="E30" i="2" l="1"/>
  <c r="I30" i="2"/>
  <c r="U33" i="2"/>
</calcChain>
</file>

<file path=xl/sharedStrings.xml><?xml version="1.0" encoding="utf-8"?>
<sst xmlns="http://schemas.openxmlformats.org/spreadsheetml/2006/main" count="181" uniqueCount="70">
  <si>
    <t>Nos piden calcular la CTS de Mayo 2023 del trabajador Pedro Lopez y nos brindan los siguientes datos</t>
  </si>
  <si>
    <t>Régimen Laboral</t>
  </si>
  <si>
    <t>Tiempo Computable</t>
  </si>
  <si>
    <t>Fecha de Ingreso</t>
  </si>
  <si>
    <t>Última Gratificación</t>
  </si>
  <si>
    <t>: S/ 00.00</t>
  </si>
  <si>
    <t>Remuneración</t>
  </si>
  <si>
    <t>Asignación Familiar</t>
  </si>
  <si>
    <t>Regimen General</t>
  </si>
  <si>
    <t>: 15/01/2023</t>
  </si>
  <si>
    <t>: S/ 1,025</t>
  </si>
  <si>
    <t>hasta el 30/04/2023</t>
  </si>
  <si>
    <t>: 03 meses y 15 días</t>
  </si>
  <si>
    <t>: S/102.5</t>
  </si>
  <si>
    <t>Calculo de Remuneracion Computable</t>
  </si>
  <si>
    <t>Remuneracion Basica</t>
  </si>
  <si>
    <t>Asignacion Familiar</t>
  </si>
  <si>
    <t>Remuneracion Total</t>
  </si>
  <si>
    <t>1/6 de la ultima Gratificacion</t>
  </si>
  <si>
    <t>Remuneracion Computable</t>
  </si>
  <si>
    <t>Calculo de CTS</t>
  </si>
  <si>
    <t>x</t>
  </si>
  <si>
    <t>N° de meses laborados</t>
  </si>
  <si>
    <t>=</t>
  </si>
  <si>
    <t>N° de días laborados</t>
  </si>
  <si>
    <t>CTS A DEPOSITAR</t>
  </si>
  <si>
    <t>Regimen Pequeña empresa</t>
  </si>
  <si>
    <t>Remuneracion Computable Pequeña empresa</t>
  </si>
  <si>
    <t>Nos piden calcular la Gratificacion de Diciembre  2022 del trabajador Pedro Lopez y nos brindan los siguientes datos</t>
  </si>
  <si>
    <t>: S/ 1,200</t>
  </si>
  <si>
    <t xml:space="preserve">Seguro : </t>
  </si>
  <si>
    <t>Essalud</t>
  </si>
  <si>
    <t>: 01/10/2022</t>
  </si>
  <si>
    <t>Calculo de Gratifiacion</t>
  </si>
  <si>
    <t>Bonificacion Extraordinaria</t>
  </si>
  <si>
    <t>Gratifiacion</t>
  </si>
  <si>
    <t>Gratificacion a Pagar</t>
  </si>
  <si>
    <t>SARA ROSAS NOS PIDE QUE DETERMINEMOS CUAL ES EL MONTO QUE LE CORRESPONDE PERCIBIR EN SUS VACACIONES TRUNCAS; PARA LO CUAL, CONTAMOS CON LA SIGUIENTE INFORMACIÓN:</t>
  </si>
  <si>
    <t>A. DATOS</t>
  </si>
  <si>
    <t>- Régimen Laboral</t>
  </si>
  <si>
    <t>:</t>
  </si>
  <si>
    <t>Régimen General o Común</t>
  </si>
  <si>
    <t>- Fecha de Ingreso</t>
  </si>
  <si>
    <t>- Fecha de Cese</t>
  </si>
  <si>
    <t>- Tiempo Computable</t>
  </si>
  <si>
    <t>- Remuneración Mensual de Enero 2021</t>
  </si>
  <si>
    <t>- Básico</t>
  </si>
  <si>
    <t>- Asignación Familiar</t>
  </si>
  <si>
    <t>- Alimentación Principal</t>
  </si>
  <si>
    <t>- Movilidad de Libre Disponibilidad</t>
  </si>
  <si>
    <t>- Horas Extras</t>
  </si>
  <si>
    <t>- Comisión del mes</t>
  </si>
  <si>
    <t>B. REMUNERACIÓN COMPUTABLE</t>
  </si>
  <si>
    <t>- Promedio de Comisiones</t>
  </si>
  <si>
    <t>- Promedio de Horas Extras</t>
  </si>
  <si>
    <t>Total</t>
  </si>
  <si>
    <t>C. CÁLCULO DEL MONTO A PAGAR</t>
  </si>
  <si>
    <t>Remuneración Computable</t>
  </si>
  <si>
    <t>Nro. de meses del año</t>
  </si>
  <si>
    <t>Nro. de meses laborados</t>
  </si>
  <si>
    <t>Total a pagar</t>
  </si>
  <si>
    <t>÷</t>
  </si>
  <si>
    <t>×</t>
  </si>
  <si>
    <t>Nro. de días del año</t>
  </si>
  <si>
    <t>Nro. de días laborados</t>
  </si>
  <si>
    <t>TOTAL A PAGAR - VACACIONES TRUNCAS</t>
  </si>
  <si>
    <t>01.01.2022</t>
  </si>
  <si>
    <t>31.07.2022</t>
  </si>
  <si>
    <t>07 meses</t>
  </si>
  <si>
    <t>: 03 meses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</si>
</sst>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 &quot;S/&quot;* #,##0.00_ ;_ &quot;S/&quot;* \-#,##0.00_ ;_ &quot;S/&quot;* &quot;-&quot;??_ ;_ @_ "/>
    <numFmt numFmtId="43" formatCode="_ * #,##0.00_ ;_ * \-#,##0.00_ ;_ * &quot;-&quot;??_ ;_ @_ "/>
    <numFmt numFmtId="164" formatCode="dd\-mm\-yy;@"/>
    <numFmt numFmtId="165" formatCode="0\ &quot;meses&quot;"/>
    <numFmt numFmtId="166" formatCode="0\ &quot;días&quot;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i/>
      <sz val="12"/>
      <name val="Arial"/>
      <family val="2"/>
    </font>
    <font>
      <i/>
      <sz val="12"/>
      <name val="Arial"/>
      <family val="2"/>
    </font>
    <font>
      <i/>
      <sz val="12"/>
      <color theme="1"/>
      <name val="Arial"/>
      <family val="2"/>
    </font>
    <font>
      <b/>
      <i/>
      <sz val="12"/>
      <color theme="1"/>
      <name val="Arial"/>
      <family val="2"/>
    </font>
    <font>
      <b/>
      <sz val="11"/>
      <color theme="0"/>
      <name val="Century Gothic"/>
      <family val="2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i/>
      <sz val="11"/>
      <color theme="1"/>
      <name val="Century Gothic"/>
      <family val="2"/>
    </font>
    <font>
      <b/>
      <i/>
      <sz val="11"/>
      <color theme="1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11A780"/>
        <bgColor indexed="64"/>
      </patternFill>
    </fill>
    <fill>
      <patternFill patternType="solid">
        <fgColor theme="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9">
    <xf numFmtId="0" fontId="0" fillId="0" borderId="0" xfId="0"/>
    <xf numFmtId="164" fontId="5" fillId="3" borderId="1" xfId="0" applyNumberFormat="1" applyFont="1" applyFill="1" applyBorder="1" applyAlignment="1">
      <alignment horizontal="left" vertical="center" wrapText="1"/>
    </xf>
    <xf numFmtId="164" fontId="5" fillId="3" borderId="3" xfId="0" applyNumberFormat="1" applyFont="1" applyFill="1" applyBorder="1" applyAlignment="1">
      <alignment horizontal="left" vertical="center" wrapText="1"/>
    </xf>
    <xf numFmtId="164" fontId="5" fillId="3" borderId="4" xfId="0" applyNumberFormat="1" applyFont="1" applyFill="1" applyBorder="1" applyAlignment="1">
      <alignment horizontal="left" vertical="center" wrapText="1"/>
    </xf>
    <xf numFmtId="164" fontId="5" fillId="3" borderId="5" xfId="0" applyNumberFormat="1" applyFont="1" applyFill="1" applyBorder="1" applyAlignment="1">
      <alignment horizontal="left" vertical="center" wrapText="1"/>
    </xf>
    <xf numFmtId="164" fontId="5" fillId="3" borderId="6" xfId="0" applyNumberFormat="1" applyFont="1" applyFill="1" applyBorder="1" applyAlignment="1">
      <alignment horizontal="left" vertical="center" wrapText="1"/>
    </xf>
    <xf numFmtId="164" fontId="5" fillId="3" borderId="7" xfId="0" applyNumberFormat="1" applyFont="1" applyFill="1" applyBorder="1" applyAlignment="1">
      <alignment horizontal="center" vertical="center" wrapText="1"/>
    </xf>
    <xf numFmtId="164" fontId="5" fillId="3" borderId="8" xfId="0" applyNumberFormat="1" applyFont="1" applyFill="1" applyBorder="1" applyAlignment="1">
      <alignment horizontal="left" vertical="center" wrapText="1"/>
    </xf>
    <xf numFmtId="164" fontId="5" fillId="3" borderId="0" xfId="0" applyNumberFormat="1" applyFont="1" applyFill="1" applyAlignment="1">
      <alignment horizontal="left" vertical="center"/>
    </xf>
    <xf numFmtId="0" fontId="0" fillId="3" borderId="0" xfId="0" applyFill="1"/>
    <xf numFmtId="43" fontId="0" fillId="0" borderId="0" xfId="1" applyFont="1"/>
    <xf numFmtId="0" fontId="2" fillId="0" borderId="0" xfId="0" applyFont="1"/>
    <xf numFmtId="43" fontId="2" fillId="0" borderId="0" xfId="1" applyFont="1"/>
    <xf numFmtId="0" fontId="2" fillId="3" borderId="0" xfId="0" applyFont="1" applyFill="1"/>
    <xf numFmtId="43" fontId="2" fillId="3" borderId="0" xfId="1" applyFont="1" applyFill="1"/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44" fontId="6" fillId="0" borderId="0" xfId="0" applyNumberFormat="1" applyFont="1" applyAlignment="1">
      <alignment horizontal="right" vertical="center"/>
    </xf>
    <xf numFmtId="0" fontId="3" fillId="3" borderId="0" xfId="0" applyFont="1" applyFill="1"/>
    <xf numFmtId="44" fontId="3" fillId="3" borderId="0" xfId="0" applyNumberFormat="1" applyFont="1" applyFill="1"/>
    <xf numFmtId="0" fontId="6" fillId="3" borderId="9" xfId="0" applyFont="1" applyFill="1" applyBorder="1" applyAlignment="1">
      <alignment vertical="center"/>
    </xf>
    <xf numFmtId="44" fontId="6" fillId="3" borderId="10" xfId="0" applyNumberFormat="1" applyFont="1" applyFill="1" applyBorder="1" applyAlignment="1">
      <alignment horizontal="right" vertical="center"/>
    </xf>
    <xf numFmtId="165" fontId="6" fillId="3" borderId="6" xfId="0" applyNumberFormat="1" applyFont="1" applyFill="1" applyBorder="1" applyAlignment="1">
      <alignment horizontal="center" vertical="center"/>
    </xf>
    <xf numFmtId="165" fontId="6" fillId="3" borderId="7" xfId="0" applyNumberFormat="1" applyFont="1" applyFill="1" applyBorder="1" applyAlignment="1">
      <alignment horizontal="center" vertical="center"/>
    </xf>
    <xf numFmtId="166" fontId="6" fillId="3" borderId="6" xfId="0" applyNumberFormat="1" applyFont="1" applyFill="1" applyBorder="1" applyAlignment="1">
      <alignment horizontal="center" vertical="center"/>
    </xf>
    <xf numFmtId="166" fontId="6" fillId="3" borderId="7" xfId="0" applyNumberFormat="1" applyFont="1" applyFill="1" applyBorder="1" applyAlignment="1">
      <alignment horizontal="center" vertical="center"/>
    </xf>
    <xf numFmtId="0" fontId="6" fillId="0" borderId="10" xfId="0" applyFont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6" fillId="0" borderId="11" xfId="0" applyFont="1" applyBorder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44" fontId="8" fillId="0" borderId="0" xfId="0" applyNumberFormat="1" applyFont="1" applyAlignment="1">
      <alignment horizontal="right"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49" fontId="10" fillId="0" borderId="4" xfId="0" applyNumberFormat="1" applyFont="1" applyBorder="1" applyAlignment="1">
      <alignment vertical="center"/>
    </xf>
    <xf numFmtId="49" fontId="10" fillId="0" borderId="0" xfId="0" applyNumberFormat="1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49" fontId="10" fillId="0" borderId="5" xfId="0" applyNumberFormat="1" applyFont="1" applyBorder="1" applyAlignment="1">
      <alignment vertical="center"/>
    </xf>
    <xf numFmtId="44" fontId="10" fillId="0" borderId="0" xfId="0" applyNumberFormat="1" applyFont="1" applyAlignment="1">
      <alignment vertical="center"/>
    </xf>
    <xf numFmtId="49" fontId="10" fillId="0" borderId="6" xfId="0" applyNumberFormat="1" applyFont="1" applyBorder="1" applyAlignment="1">
      <alignment vertical="center"/>
    </xf>
    <xf numFmtId="49" fontId="10" fillId="0" borderId="7" xfId="0" applyNumberFormat="1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11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44" fontId="10" fillId="0" borderId="7" xfId="0" applyNumberFormat="1" applyFont="1" applyBorder="1" applyAlignment="1">
      <alignment vertical="center"/>
    </xf>
    <xf numFmtId="49" fontId="10" fillId="0" borderId="8" xfId="0" applyNumberFormat="1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44" fontId="11" fillId="0" borderId="7" xfId="0" applyNumberFormat="1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10" fillId="0" borderId="2" xfId="0" applyFont="1" applyBorder="1" applyAlignment="1">
      <alignment vertical="center" wrapText="1"/>
    </xf>
    <xf numFmtId="0" fontId="10" fillId="0" borderId="5" xfId="0" applyFont="1" applyBorder="1" applyAlignment="1">
      <alignment vertical="center"/>
    </xf>
    <xf numFmtId="0" fontId="10" fillId="0" borderId="0" xfId="0" applyFont="1" applyAlignment="1">
      <alignment vertical="center" wrapText="1"/>
    </xf>
    <xf numFmtId="0" fontId="12" fillId="0" borderId="4" xfId="0" applyFont="1" applyBorder="1" applyAlignment="1">
      <alignment vertical="center"/>
    </xf>
    <xf numFmtId="0" fontId="13" fillId="2" borderId="0" xfId="0" applyFont="1" applyFill="1" applyAlignment="1">
      <alignment horizontal="center" vertical="center"/>
    </xf>
    <xf numFmtId="0" fontId="12" fillId="0" borderId="5" xfId="0" applyFont="1" applyBorder="1" applyAlignment="1">
      <alignment vertical="center"/>
    </xf>
    <xf numFmtId="0" fontId="10" fillId="0" borderId="6" xfId="0" applyFont="1" applyBorder="1" applyAlignment="1">
      <alignment vertical="center"/>
    </xf>
    <xf numFmtId="0" fontId="10" fillId="0" borderId="8" xfId="0" applyFont="1" applyBorder="1" applyAlignment="1">
      <alignment vertical="center"/>
    </xf>
    <xf numFmtId="44" fontId="6" fillId="3" borderId="3" xfId="0" applyNumberFormat="1" applyFont="1" applyFill="1" applyBorder="1" applyAlignment="1">
      <alignment horizontal="center" vertical="center"/>
    </xf>
    <xf numFmtId="44" fontId="6" fillId="3" borderId="8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164" fontId="5" fillId="3" borderId="2" xfId="0" applyNumberFormat="1" applyFont="1" applyFill="1" applyBorder="1" applyAlignment="1">
      <alignment horizontal="left" vertical="center" wrapText="1"/>
    </xf>
    <xf numFmtId="164" fontId="5" fillId="3" borderId="0" xfId="0" applyNumberFormat="1" applyFont="1" applyFill="1" applyAlignment="1">
      <alignment horizontal="left" vertical="center" wrapText="1"/>
    </xf>
    <xf numFmtId="164" fontId="5" fillId="3" borderId="7" xfId="0" applyNumberFormat="1" applyFont="1" applyFill="1" applyBorder="1" applyAlignment="1">
      <alignment horizontal="left" vertical="center" wrapText="1"/>
    </xf>
    <xf numFmtId="9" fontId="6" fillId="3" borderId="2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9" fontId="6" fillId="3" borderId="2" xfId="0" applyNumberFormat="1" applyFont="1" applyFill="1" applyBorder="1" applyAlignment="1">
      <alignment horizontal="center" vertical="center" wrapText="1"/>
    </xf>
    <xf numFmtId="44" fontId="6" fillId="3" borderId="2" xfId="0" applyNumberFormat="1" applyFont="1" applyFill="1" applyBorder="1" applyAlignment="1">
      <alignment horizontal="center" vertical="center"/>
    </xf>
    <xf numFmtId="44" fontId="6" fillId="3" borderId="7" xfId="0" applyNumberFormat="1" applyFont="1" applyFill="1" applyBorder="1" applyAlignment="1">
      <alignment horizontal="center" vertical="center"/>
    </xf>
    <xf numFmtId="44" fontId="10" fillId="0" borderId="16" xfId="0" applyNumberFormat="1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44" fontId="13" fillId="2" borderId="0" xfId="0" applyNumberFormat="1" applyFont="1" applyFill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center" wrapText="1"/>
    </xf>
    <xf numFmtId="0" fontId="9" fillId="4" borderId="14" xfId="0" applyFont="1" applyFill="1" applyBorder="1" applyAlignment="1">
      <alignment horizontal="center" vertical="center" wrapText="1"/>
    </xf>
    <xf numFmtId="0" fontId="9" fillId="5" borderId="12" xfId="0" applyFont="1" applyFill="1" applyBorder="1" applyAlignment="1">
      <alignment horizontal="left" vertical="center"/>
    </xf>
    <xf numFmtId="0" fontId="9" fillId="5" borderId="13" xfId="0" applyFont="1" applyFill="1" applyBorder="1" applyAlignment="1">
      <alignment horizontal="left" vertical="center"/>
    </xf>
    <xf numFmtId="0" fontId="9" fillId="5" borderId="14" xfId="0" applyFont="1" applyFill="1" applyBorder="1" applyAlignment="1">
      <alignment horizontal="left" vertical="center"/>
    </xf>
    <xf numFmtId="0" fontId="11" fillId="0" borderId="2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V38"/>
  <sheetViews>
    <sheetView topLeftCell="I1" zoomScale="130" zoomScaleNormal="130" workbookViewId="0">
      <selection activeCell="U33" sqref="R33:U33"/>
    </sheetView>
  </sheetViews>
  <sheetFormatPr baseColWidth="10" defaultRowHeight="15" x14ac:dyDescent="0.25"/>
  <cols>
    <col min="1" max="1" width="33.7109375" customWidth="1"/>
    <col min="5" max="5" width="14.28515625" bestFit="1" customWidth="1"/>
    <col min="6" max="6" width="15.85546875" customWidth="1"/>
    <col min="9" max="9" width="17" customWidth="1"/>
    <col min="13" max="13" width="12.140625" bestFit="1" customWidth="1"/>
    <col min="17" max="17" width="19.28515625" customWidth="1"/>
    <col min="18" max="18" width="27.140625" customWidth="1"/>
    <col min="19" max="19" width="11.5703125" bestFit="1" customWidth="1"/>
    <col min="21" max="21" width="14.7109375" customWidth="1"/>
  </cols>
  <sheetData>
    <row r="2" spans="1:22" x14ac:dyDescent="0.25">
      <c r="A2" s="66" t="s">
        <v>0</v>
      </c>
      <c r="B2" s="66"/>
      <c r="C2" s="66"/>
      <c r="D2" s="66"/>
      <c r="E2" s="66"/>
      <c r="F2" s="66"/>
      <c r="G2" s="66"/>
      <c r="H2" s="66"/>
      <c r="I2" s="66"/>
      <c r="J2" s="66"/>
      <c r="M2" s="66" t="s">
        <v>0</v>
      </c>
      <c r="N2" s="66"/>
      <c r="O2" s="66"/>
      <c r="P2" s="66"/>
      <c r="Q2" s="66"/>
      <c r="R2" s="66"/>
      <c r="S2" s="66"/>
      <c r="T2" s="66"/>
      <c r="U2" s="66"/>
      <c r="V2" s="66"/>
    </row>
    <row r="3" spans="1:22" x14ac:dyDescent="0.25">
      <c r="A3" s="66"/>
      <c r="B3" s="66"/>
      <c r="C3" s="66"/>
      <c r="D3" s="66"/>
      <c r="E3" s="66"/>
      <c r="F3" s="66"/>
      <c r="G3" s="66"/>
      <c r="H3" s="66"/>
      <c r="I3" s="66"/>
      <c r="J3" s="66"/>
      <c r="M3" s="66"/>
      <c r="N3" s="66"/>
      <c r="O3" s="66"/>
      <c r="P3" s="66"/>
      <c r="Q3" s="66"/>
      <c r="R3" s="66"/>
      <c r="S3" s="66"/>
      <c r="T3" s="66"/>
      <c r="U3" s="66"/>
      <c r="V3" s="66"/>
    </row>
    <row r="4" spans="1:22" x14ac:dyDescent="0.25">
      <c r="A4" s="66"/>
      <c r="B4" s="66"/>
      <c r="C4" s="66"/>
      <c r="D4" s="66"/>
      <c r="E4" s="66"/>
      <c r="F4" s="66"/>
      <c r="G4" s="66"/>
      <c r="H4" s="66"/>
      <c r="I4" s="66"/>
      <c r="J4" s="66"/>
      <c r="M4" s="66"/>
      <c r="N4" s="66"/>
      <c r="O4" s="66"/>
      <c r="P4" s="66"/>
      <c r="Q4" s="66"/>
      <c r="R4" s="66"/>
      <c r="S4" s="66"/>
      <c r="T4" s="66"/>
      <c r="U4" s="66"/>
      <c r="V4" s="66"/>
    </row>
    <row r="5" spans="1:22" x14ac:dyDescent="0.25">
      <c r="A5" s="66"/>
      <c r="B5" s="66"/>
      <c r="C5" s="66"/>
      <c r="D5" s="66"/>
      <c r="E5" s="66"/>
      <c r="F5" s="66"/>
      <c r="G5" s="66"/>
      <c r="H5" s="66"/>
      <c r="I5" s="66"/>
      <c r="J5" s="66"/>
      <c r="M5" s="66"/>
      <c r="N5" s="66"/>
      <c r="O5" s="66"/>
      <c r="P5" s="66"/>
      <c r="Q5" s="66"/>
      <c r="R5" s="66"/>
      <c r="S5" s="66"/>
      <c r="T5" s="66"/>
      <c r="U5" s="66"/>
      <c r="V5" s="66"/>
    </row>
    <row r="6" spans="1:22" x14ac:dyDescent="0.25">
      <c r="A6" s="66"/>
      <c r="B6" s="66"/>
      <c r="C6" s="66"/>
      <c r="D6" s="66"/>
      <c r="E6" s="66"/>
      <c r="F6" s="66"/>
      <c r="G6" s="66"/>
      <c r="H6" s="66"/>
      <c r="I6" s="66"/>
      <c r="J6" s="66"/>
      <c r="M6" s="66"/>
      <c r="N6" s="66"/>
      <c r="O6" s="66"/>
      <c r="P6" s="66"/>
      <c r="Q6" s="66"/>
      <c r="R6" s="66"/>
      <c r="S6" s="66"/>
      <c r="T6" s="66"/>
      <c r="U6" s="66"/>
      <c r="V6" s="66"/>
    </row>
    <row r="7" spans="1:22" ht="15.75" thickBot="1" x14ac:dyDescent="0.3"/>
    <row r="8" spans="1:22" ht="30" x14ac:dyDescent="0.25">
      <c r="A8" s="1" t="s">
        <v>1</v>
      </c>
      <c r="B8" s="67" t="s">
        <v>8</v>
      </c>
      <c r="C8" s="67"/>
      <c r="D8" s="67"/>
      <c r="E8" s="67" t="s">
        <v>2</v>
      </c>
      <c r="F8" s="67"/>
      <c r="G8" s="67"/>
      <c r="H8" s="67"/>
      <c r="I8" s="2" t="s">
        <v>12</v>
      </c>
      <c r="J8" t="s">
        <v>11</v>
      </c>
      <c r="M8" s="1" t="s">
        <v>1</v>
      </c>
      <c r="N8" s="67" t="s">
        <v>26</v>
      </c>
      <c r="O8" s="67"/>
      <c r="P8" s="67"/>
      <c r="Q8" s="67" t="s">
        <v>2</v>
      </c>
      <c r="R8" s="67"/>
      <c r="S8" s="67"/>
      <c r="T8" s="67"/>
      <c r="U8" s="2" t="s">
        <v>12</v>
      </c>
      <c r="V8" t="s">
        <v>11</v>
      </c>
    </row>
    <row r="9" spans="1:22" ht="30" x14ac:dyDescent="0.25">
      <c r="A9" s="3" t="s">
        <v>3</v>
      </c>
      <c r="B9" s="68" t="s">
        <v>9</v>
      </c>
      <c r="C9" s="68"/>
      <c r="D9" s="68"/>
      <c r="E9" s="68" t="s">
        <v>4</v>
      </c>
      <c r="F9" s="68"/>
      <c r="G9" s="68"/>
      <c r="H9" s="68"/>
      <c r="I9" s="4" t="s">
        <v>5</v>
      </c>
      <c r="M9" s="3" t="s">
        <v>3</v>
      </c>
      <c r="N9" s="68" t="s">
        <v>9</v>
      </c>
      <c r="O9" s="68"/>
      <c r="P9" s="68"/>
      <c r="Q9" s="68" t="s">
        <v>4</v>
      </c>
      <c r="R9" s="68"/>
      <c r="S9" s="68"/>
      <c r="T9" s="68"/>
      <c r="U9" s="4" t="s">
        <v>5</v>
      </c>
    </row>
    <row r="10" spans="1:22" ht="30.75" thickBot="1" x14ac:dyDescent="0.3">
      <c r="A10" s="5" t="s">
        <v>6</v>
      </c>
      <c r="B10" s="69" t="s">
        <v>10</v>
      </c>
      <c r="C10" s="69"/>
      <c r="D10" s="6"/>
      <c r="E10" s="69" t="s">
        <v>7</v>
      </c>
      <c r="F10" s="69"/>
      <c r="G10" s="69"/>
      <c r="H10" s="69"/>
      <c r="I10" s="7" t="s">
        <v>13</v>
      </c>
      <c r="M10" s="5" t="s">
        <v>6</v>
      </c>
      <c r="N10" s="69" t="s">
        <v>10</v>
      </c>
      <c r="O10" s="69"/>
      <c r="P10" s="6"/>
      <c r="Q10" s="69" t="s">
        <v>7</v>
      </c>
      <c r="R10" s="69"/>
      <c r="S10" s="69"/>
      <c r="T10" s="69"/>
      <c r="U10" s="7"/>
    </row>
    <row r="12" spans="1:22" x14ac:dyDescent="0.25">
      <c r="A12" s="8" t="s">
        <v>14</v>
      </c>
      <c r="B12" s="9"/>
      <c r="C12" s="9"/>
      <c r="D12" s="9"/>
      <c r="M12" s="8" t="s">
        <v>14</v>
      </c>
      <c r="N12" s="9"/>
      <c r="O12" s="9"/>
      <c r="P12" s="9"/>
    </row>
    <row r="14" spans="1:22" x14ac:dyDescent="0.25">
      <c r="E14" t="s">
        <v>15</v>
      </c>
      <c r="G14" s="10">
        <v>1025</v>
      </c>
      <c r="Q14" t="s">
        <v>15</v>
      </c>
      <c r="S14" s="10">
        <v>1025</v>
      </c>
    </row>
    <row r="15" spans="1:22" x14ac:dyDescent="0.25">
      <c r="E15" t="s">
        <v>16</v>
      </c>
      <c r="G15" s="10">
        <v>102.5</v>
      </c>
      <c r="S15" s="10"/>
    </row>
    <row r="16" spans="1:22" x14ac:dyDescent="0.25">
      <c r="G16" s="10"/>
      <c r="S16" s="10"/>
    </row>
    <row r="17" spans="1:21" x14ac:dyDescent="0.25">
      <c r="E17" s="11" t="s">
        <v>17</v>
      </c>
      <c r="F17" s="11"/>
      <c r="G17" s="12">
        <f>+G14+G15</f>
        <v>1127.5</v>
      </c>
      <c r="Q17" s="11" t="s">
        <v>17</v>
      </c>
      <c r="R17" s="11"/>
      <c r="S17" s="12">
        <f>+S14+S15</f>
        <v>1025</v>
      </c>
    </row>
    <row r="18" spans="1:21" x14ac:dyDescent="0.25">
      <c r="G18" s="10"/>
      <c r="S18" s="10"/>
    </row>
    <row r="19" spans="1:21" x14ac:dyDescent="0.25">
      <c r="E19" t="s">
        <v>18</v>
      </c>
      <c r="G19" s="10">
        <v>0</v>
      </c>
      <c r="Q19" t="s">
        <v>18</v>
      </c>
      <c r="S19" s="10">
        <v>0</v>
      </c>
    </row>
    <row r="20" spans="1:21" x14ac:dyDescent="0.25">
      <c r="G20" s="10"/>
      <c r="S20" s="10"/>
    </row>
    <row r="21" spans="1:21" x14ac:dyDescent="0.25">
      <c r="E21" s="13" t="s">
        <v>19</v>
      </c>
      <c r="F21" s="13"/>
      <c r="G21" s="14">
        <f>+G17+G19</f>
        <v>1127.5</v>
      </c>
      <c r="Q21" s="13" t="s">
        <v>27</v>
      </c>
      <c r="R21" s="13"/>
      <c r="S21" s="14">
        <f>+(S17+S19)/2</f>
        <v>512.5</v>
      </c>
    </row>
    <row r="24" spans="1:21" x14ac:dyDescent="0.25">
      <c r="A24" s="8" t="s">
        <v>20</v>
      </c>
      <c r="B24" s="9"/>
      <c r="C24" s="9"/>
      <c r="D24" s="9"/>
      <c r="M24" s="8" t="s">
        <v>20</v>
      </c>
      <c r="N24" s="9"/>
      <c r="O24" s="9"/>
      <c r="P24" s="9"/>
    </row>
    <row r="26" spans="1:21" ht="15.75" thickBot="1" x14ac:dyDescent="0.3"/>
    <row r="27" spans="1:21" ht="15" customHeight="1" x14ac:dyDescent="0.25">
      <c r="A27" s="20" t="str">
        <f>+E21</f>
        <v>Remuneracion Computable</v>
      </c>
      <c r="B27" s="62" t="s">
        <v>21</v>
      </c>
      <c r="C27" s="64" t="s">
        <v>22</v>
      </c>
      <c r="D27" s="64" t="s">
        <v>23</v>
      </c>
      <c r="E27" s="21">
        <f>+G21</f>
        <v>1127.5</v>
      </c>
      <c r="F27" s="62" t="s">
        <v>21</v>
      </c>
      <c r="G27" s="62">
        <v>3</v>
      </c>
      <c r="H27" s="62" t="s">
        <v>23</v>
      </c>
      <c r="I27" s="60">
        <f>(E27/E28)*G27</f>
        <v>281.875</v>
      </c>
      <c r="M27" s="20" t="str">
        <f>+Q21</f>
        <v>Remuneracion Computable Pequeña empresa</v>
      </c>
      <c r="N27" s="62" t="s">
        <v>21</v>
      </c>
      <c r="O27" s="64" t="s">
        <v>22</v>
      </c>
      <c r="P27" s="64" t="s">
        <v>23</v>
      </c>
      <c r="Q27" s="21">
        <f>+S21</f>
        <v>512.5</v>
      </c>
      <c r="R27" s="62" t="s">
        <v>21</v>
      </c>
      <c r="S27" s="62">
        <v>3</v>
      </c>
      <c r="T27" s="62" t="s">
        <v>23</v>
      </c>
      <c r="U27" s="60">
        <f>(Q27/Q28)*S27</f>
        <v>128.125</v>
      </c>
    </row>
    <row r="28" spans="1:21" ht="15.75" thickBot="1" x14ac:dyDescent="0.3">
      <c r="A28" s="22">
        <v>12</v>
      </c>
      <c r="B28" s="63"/>
      <c r="C28" s="65"/>
      <c r="D28" s="65"/>
      <c r="E28" s="23">
        <f>+A28</f>
        <v>12</v>
      </c>
      <c r="F28" s="63"/>
      <c r="G28" s="63"/>
      <c r="H28" s="63"/>
      <c r="I28" s="61"/>
      <c r="M28" s="22">
        <v>12</v>
      </c>
      <c r="N28" s="63"/>
      <c r="O28" s="65"/>
      <c r="P28" s="65"/>
      <c r="Q28" s="23">
        <f>+M28</f>
        <v>12</v>
      </c>
      <c r="R28" s="63"/>
      <c r="S28" s="63"/>
      <c r="T28" s="63"/>
      <c r="U28" s="61"/>
    </row>
    <row r="29" spans="1:21" ht="15.75" thickBot="1" x14ac:dyDescent="0.3">
      <c r="A29" s="15"/>
      <c r="B29" s="16"/>
      <c r="C29" s="15"/>
      <c r="D29" s="15"/>
      <c r="E29" s="15"/>
      <c r="F29" s="15"/>
      <c r="G29" s="15"/>
      <c r="H29" s="15"/>
      <c r="I29" s="17"/>
      <c r="M29" s="15"/>
      <c r="N29" s="16"/>
      <c r="O29" s="15"/>
      <c r="P29" s="15"/>
      <c r="Q29" s="15"/>
      <c r="R29" s="15"/>
      <c r="S29" s="15"/>
      <c r="T29" s="15"/>
      <c r="U29" s="17"/>
    </row>
    <row r="30" spans="1:21" ht="15" customHeight="1" x14ac:dyDescent="0.25">
      <c r="A30" s="20" t="str">
        <f>+E21</f>
        <v>Remuneracion Computable</v>
      </c>
      <c r="B30" s="62" t="s">
        <v>21</v>
      </c>
      <c r="C30" s="64" t="s">
        <v>24</v>
      </c>
      <c r="D30" s="62" t="s">
        <v>23</v>
      </c>
      <c r="E30" s="21">
        <f>+G21</f>
        <v>1127.5</v>
      </c>
      <c r="F30" s="62" t="s">
        <v>21</v>
      </c>
      <c r="G30" s="62">
        <v>15</v>
      </c>
      <c r="H30" s="62" t="s">
        <v>23</v>
      </c>
      <c r="I30" s="60">
        <f>(E30/E31)*G30</f>
        <v>46.979166666666671</v>
      </c>
      <c r="M30" s="20" t="str">
        <f>+Q21</f>
        <v>Remuneracion Computable Pequeña empresa</v>
      </c>
      <c r="N30" s="62" t="s">
        <v>21</v>
      </c>
      <c r="O30" s="64" t="s">
        <v>24</v>
      </c>
      <c r="P30" s="62" t="s">
        <v>23</v>
      </c>
      <c r="Q30" s="21">
        <f>+S21</f>
        <v>512.5</v>
      </c>
      <c r="R30" s="62" t="s">
        <v>21</v>
      </c>
      <c r="S30" s="62">
        <v>15</v>
      </c>
      <c r="T30" s="62" t="s">
        <v>23</v>
      </c>
      <c r="U30" s="60">
        <f>(Q30/Q31)*S30</f>
        <v>21.354166666666668</v>
      </c>
    </row>
    <row r="31" spans="1:21" ht="15.75" customHeight="1" thickBot="1" x14ac:dyDescent="0.3">
      <c r="A31" s="24">
        <v>360</v>
      </c>
      <c r="B31" s="63"/>
      <c r="C31" s="65"/>
      <c r="D31" s="63"/>
      <c r="E31" s="25">
        <f>+A31</f>
        <v>360</v>
      </c>
      <c r="F31" s="63"/>
      <c r="G31" s="63"/>
      <c r="H31" s="63"/>
      <c r="I31" s="61"/>
      <c r="M31" s="24">
        <v>360</v>
      </c>
      <c r="N31" s="63"/>
      <c r="O31" s="65"/>
      <c r="P31" s="63"/>
      <c r="Q31" s="25">
        <f>+M31</f>
        <v>360</v>
      </c>
      <c r="R31" s="63"/>
      <c r="S31" s="63"/>
      <c r="T31" s="63"/>
      <c r="U31" s="61"/>
    </row>
    <row r="33" spans="6:21" ht="21.75" thickBot="1" x14ac:dyDescent="0.4">
      <c r="F33" s="18" t="s">
        <v>25</v>
      </c>
      <c r="G33" s="18"/>
      <c r="H33" s="18"/>
      <c r="I33" s="19">
        <f>+I30+I27</f>
        <v>328.85416666666669</v>
      </c>
      <c r="R33" s="18" t="s">
        <v>25</v>
      </c>
      <c r="S33" s="18"/>
      <c r="T33" s="18"/>
      <c r="U33" s="19">
        <f>+U30+U27</f>
        <v>149.47916666666666</v>
      </c>
    </row>
    <row r="34" spans="6:21" x14ac:dyDescent="0.25">
      <c r="M34" s="15"/>
      <c r="N34" s="15"/>
      <c r="O34" s="15"/>
      <c r="P34" s="15"/>
      <c r="Q34" s="15"/>
      <c r="R34" s="15"/>
      <c r="S34" s="15"/>
      <c r="T34" s="15"/>
      <c r="U34" s="26"/>
    </row>
    <row r="35" spans="6:21" x14ac:dyDescent="0.25">
      <c r="M35" s="15"/>
      <c r="N35" s="16"/>
      <c r="O35" s="16"/>
      <c r="P35" s="16"/>
      <c r="Q35" s="17"/>
      <c r="R35" s="16"/>
      <c r="S35" s="16"/>
      <c r="T35" s="16"/>
      <c r="U35" s="17"/>
    </row>
    <row r="36" spans="6:21" x14ac:dyDescent="0.25">
      <c r="M36" s="27"/>
      <c r="N36" s="27"/>
      <c r="S36" s="29"/>
      <c r="T36" s="30"/>
      <c r="U36" s="31"/>
    </row>
    <row r="37" spans="6:21" ht="15.75" thickBot="1" x14ac:dyDescent="0.3">
      <c r="M37" s="15"/>
      <c r="N37" s="15"/>
      <c r="O37" s="15"/>
      <c r="P37" s="15"/>
      <c r="Q37" s="15"/>
      <c r="R37" s="15"/>
      <c r="S37" s="15"/>
      <c r="T37" s="15"/>
      <c r="U37" s="28"/>
    </row>
    <row r="38" spans="6:21" ht="15.75" thickTop="1" x14ac:dyDescent="0.25"/>
  </sheetData>
  <mergeCells count="42">
    <mergeCell ref="B10:C10"/>
    <mergeCell ref="E10:H10"/>
    <mergeCell ref="A2:J6"/>
    <mergeCell ref="B8:D8"/>
    <mergeCell ref="E8:H8"/>
    <mergeCell ref="B9:D9"/>
    <mergeCell ref="E9:H9"/>
    <mergeCell ref="N10:O10"/>
    <mergeCell ref="Q10:T10"/>
    <mergeCell ref="I27:I28"/>
    <mergeCell ref="B30:B31"/>
    <mergeCell ref="C30:C31"/>
    <mergeCell ref="D30:D31"/>
    <mergeCell ref="F30:F31"/>
    <mergeCell ref="G30:G31"/>
    <mergeCell ref="H30:H31"/>
    <mergeCell ref="I30:I31"/>
    <mergeCell ref="B27:B28"/>
    <mergeCell ref="C27:C28"/>
    <mergeCell ref="D27:D28"/>
    <mergeCell ref="F27:F28"/>
    <mergeCell ref="G27:G28"/>
    <mergeCell ref="H27:H28"/>
    <mergeCell ref="M2:V6"/>
    <mergeCell ref="N8:P8"/>
    <mergeCell ref="Q8:T8"/>
    <mergeCell ref="N9:P9"/>
    <mergeCell ref="Q9:T9"/>
    <mergeCell ref="U27:U28"/>
    <mergeCell ref="N30:N31"/>
    <mergeCell ref="O30:O31"/>
    <mergeCell ref="P30:P31"/>
    <mergeCell ref="R30:R31"/>
    <mergeCell ref="S30:S31"/>
    <mergeCell ref="T30:T31"/>
    <mergeCell ref="U30:U31"/>
    <mergeCell ref="N27:N28"/>
    <mergeCell ref="O27:O28"/>
    <mergeCell ref="P27:P28"/>
    <mergeCell ref="R27:R28"/>
    <mergeCell ref="S27:S28"/>
    <mergeCell ref="T27:T2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28"/>
  <sheetViews>
    <sheetView topLeftCell="I1" zoomScale="120" zoomScaleNormal="120" workbookViewId="0">
      <selection activeCell="T25" sqref="T25:T26"/>
    </sheetView>
  </sheetViews>
  <sheetFormatPr baseColWidth="10" defaultRowHeight="15" x14ac:dyDescent="0.25"/>
  <cols>
    <col min="1" max="1" width="17.7109375" customWidth="1"/>
    <col min="5" max="5" width="14.28515625" bestFit="1" customWidth="1"/>
    <col min="9" max="9" width="18.85546875" customWidth="1"/>
    <col min="18" max="18" width="14.28515625" customWidth="1"/>
    <col min="22" max="22" width="15.85546875" customWidth="1"/>
  </cols>
  <sheetData>
    <row r="1" spans="1:23" x14ac:dyDescent="0.25">
      <c r="A1" s="66" t="s">
        <v>28</v>
      </c>
      <c r="B1" s="66"/>
      <c r="C1" s="66"/>
      <c r="D1" s="66"/>
      <c r="E1" s="66"/>
      <c r="F1" s="66"/>
      <c r="G1" s="66"/>
      <c r="H1" s="66"/>
      <c r="I1" s="66"/>
      <c r="J1" s="66"/>
      <c r="N1" s="66" t="s">
        <v>28</v>
      </c>
      <c r="O1" s="66"/>
      <c r="P1" s="66"/>
      <c r="Q1" s="66"/>
      <c r="R1" s="66"/>
      <c r="S1" s="66"/>
      <c r="T1" s="66"/>
      <c r="U1" s="66"/>
      <c r="V1" s="66"/>
      <c r="W1" s="66"/>
    </row>
    <row r="2" spans="1:23" x14ac:dyDescent="0.25">
      <c r="A2" s="66"/>
      <c r="B2" s="66"/>
      <c r="C2" s="66"/>
      <c r="D2" s="66"/>
      <c r="E2" s="66"/>
      <c r="F2" s="66"/>
      <c r="G2" s="66"/>
      <c r="H2" s="66"/>
      <c r="I2" s="66"/>
      <c r="J2" s="66"/>
      <c r="N2" s="66"/>
      <c r="O2" s="66"/>
      <c r="P2" s="66"/>
      <c r="Q2" s="66"/>
      <c r="R2" s="66"/>
      <c r="S2" s="66"/>
      <c r="T2" s="66"/>
      <c r="U2" s="66"/>
      <c r="V2" s="66"/>
      <c r="W2" s="66"/>
    </row>
    <row r="3" spans="1:23" x14ac:dyDescent="0.25">
      <c r="A3" s="66"/>
      <c r="B3" s="66"/>
      <c r="C3" s="66"/>
      <c r="D3" s="66"/>
      <c r="E3" s="66"/>
      <c r="F3" s="66"/>
      <c r="G3" s="66"/>
      <c r="H3" s="66"/>
      <c r="I3" s="66"/>
      <c r="J3" s="66"/>
      <c r="N3" s="66"/>
      <c r="O3" s="66"/>
      <c r="P3" s="66"/>
      <c r="Q3" s="66"/>
      <c r="R3" s="66"/>
      <c r="S3" s="66"/>
      <c r="T3" s="66"/>
      <c r="U3" s="66"/>
      <c r="V3" s="66"/>
      <c r="W3" s="66"/>
    </row>
    <row r="4" spans="1:23" x14ac:dyDescent="0.25">
      <c r="A4" s="66"/>
      <c r="B4" s="66"/>
      <c r="C4" s="66"/>
      <c r="D4" s="66"/>
      <c r="E4" s="66"/>
      <c r="F4" s="66"/>
      <c r="G4" s="66"/>
      <c r="H4" s="66"/>
      <c r="I4" s="66"/>
      <c r="J4" s="66"/>
      <c r="N4" s="66"/>
      <c r="O4" s="66"/>
      <c r="P4" s="66"/>
      <c r="Q4" s="66"/>
      <c r="R4" s="66"/>
      <c r="S4" s="66"/>
      <c r="T4" s="66"/>
      <c r="U4" s="66"/>
      <c r="V4" s="66"/>
      <c r="W4" s="66"/>
    </row>
    <row r="5" spans="1:23" x14ac:dyDescent="0.25">
      <c r="A5" s="66"/>
      <c r="B5" s="66"/>
      <c r="C5" s="66"/>
      <c r="D5" s="66"/>
      <c r="E5" s="66"/>
      <c r="F5" s="66"/>
      <c r="G5" s="66"/>
      <c r="H5" s="66"/>
      <c r="I5" s="66"/>
      <c r="J5" s="66"/>
      <c r="N5" s="66"/>
      <c r="O5" s="66"/>
      <c r="P5" s="66"/>
      <c r="Q5" s="66"/>
      <c r="R5" s="66"/>
      <c r="S5" s="66"/>
      <c r="T5" s="66"/>
      <c r="U5" s="66"/>
      <c r="V5" s="66"/>
      <c r="W5" s="66"/>
    </row>
    <row r="6" spans="1:23" ht="15.75" thickBot="1" x14ac:dyDescent="0.3"/>
    <row r="7" spans="1:23" ht="30.75" thickBot="1" x14ac:dyDescent="0.3">
      <c r="A7" s="1" t="s">
        <v>1</v>
      </c>
      <c r="B7" s="67" t="s">
        <v>8</v>
      </c>
      <c r="C7" s="67"/>
      <c r="D7" s="67"/>
      <c r="E7" s="67" t="s">
        <v>2</v>
      </c>
      <c r="F7" s="67"/>
      <c r="G7" s="67"/>
      <c r="H7" s="67"/>
      <c r="I7" s="2" t="s">
        <v>69</v>
      </c>
      <c r="N7" s="1" t="s">
        <v>1</v>
      </c>
      <c r="O7" s="67" t="s">
        <v>26</v>
      </c>
      <c r="P7" s="67"/>
      <c r="Q7" s="67"/>
      <c r="R7" s="67" t="s">
        <v>2</v>
      </c>
      <c r="S7" s="67"/>
      <c r="T7" s="67"/>
      <c r="U7" s="67"/>
      <c r="V7" s="2" t="s">
        <v>69</v>
      </c>
    </row>
    <row r="8" spans="1:23" ht="30" x14ac:dyDescent="0.25">
      <c r="A8" s="3" t="s">
        <v>3</v>
      </c>
      <c r="B8" s="68" t="s">
        <v>32</v>
      </c>
      <c r="C8" s="68"/>
      <c r="D8" s="68"/>
      <c r="E8" s="67" t="s">
        <v>30</v>
      </c>
      <c r="F8" s="67"/>
      <c r="G8" s="67"/>
      <c r="H8" s="67"/>
      <c r="I8" s="4" t="s">
        <v>31</v>
      </c>
      <c r="N8" s="3" t="s">
        <v>3</v>
      </c>
      <c r="O8" s="68" t="s">
        <v>32</v>
      </c>
      <c r="P8" s="68"/>
      <c r="Q8" s="68"/>
      <c r="R8" s="67" t="s">
        <v>30</v>
      </c>
      <c r="S8" s="67"/>
      <c r="T8" s="67"/>
      <c r="U8" s="67"/>
      <c r="V8" s="4" t="s">
        <v>31</v>
      </c>
    </row>
    <row r="9" spans="1:23" ht="30.75" thickBot="1" x14ac:dyDescent="0.3">
      <c r="A9" s="5" t="s">
        <v>6</v>
      </c>
      <c r="B9" s="69" t="s">
        <v>29</v>
      </c>
      <c r="C9" s="69"/>
      <c r="D9" s="6"/>
      <c r="E9" s="69" t="s">
        <v>7</v>
      </c>
      <c r="F9" s="69"/>
      <c r="G9" s="69"/>
      <c r="H9" s="69"/>
      <c r="I9" s="7" t="s">
        <v>13</v>
      </c>
      <c r="N9" s="5" t="s">
        <v>6</v>
      </c>
      <c r="O9" s="69" t="s">
        <v>29</v>
      </c>
      <c r="P9" s="69"/>
      <c r="Q9" s="6"/>
      <c r="R9" s="69" t="s">
        <v>7</v>
      </c>
      <c r="S9" s="69"/>
      <c r="T9" s="69"/>
      <c r="U9" s="69"/>
      <c r="V9" s="7" t="s">
        <v>13</v>
      </c>
    </row>
    <row r="11" spans="1:23" x14ac:dyDescent="0.25">
      <c r="A11" s="8" t="s">
        <v>14</v>
      </c>
      <c r="B11" s="9"/>
      <c r="C11" s="9"/>
      <c r="D11" s="9"/>
      <c r="N11" s="8" t="s">
        <v>14</v>
      </c>
      <c r="O11" s="9"/>
      <c r="P11" s="9"/>
      <c r="Q11" s="9"/>
    </row>
    <row r="13" spans="1:23" x14ac:dyDescent="0.25">
      <c r="E13" t="s">
        <v>15</v>
      </c>
      <c r="G13" s="10">
        <v>1200</v>
      </c>
      <c r="R13" t="s">
        <v>15</v>
      </c>
      <c r="T13" s="10">
        <v>1200</v>
      </c>
    </row>
    <row r="14" spans="1:23" x14ac:dyDescent="0.25">
      <c r="E14" t="s">
        <v>16</v>
      </c>
      <c r="G14" s="10">
        <v>102.5</v>
      </c>
      <c r="R14" t="s">
        <v>16</v>
      </c>
      <c r="T14" s="10">
        <v>102.5</v>
      </c>
    </row>
    <row r="15" spans="1:23" x14ac:dyDescent="0.25">
      <c r="G15" s="10"/>
      <c r="T15" s="10"/>
    </row>
    <row r="16" spans="1:23" x14ac:dyDescent="0.25">
      <c r="E16" s="13" t="s">
        <v>19</v>
      </c>
      <c r="F16" s="13"/>
      <c r="G16" s="14">
        <f>SUM(G13:G15)</f>
        <v>1302.5</v>
      </c>
      <c r="R16" s="13" t="s">
        <v>19</v>
      </c>
      <c r="S16" s="13"/>
      <c r="T16" s="14">
        <f>SUM(T13:T15)/2</f>
        <v>651.25</v>
      </c>
    </row>
    <row r="19" spans="1:22" x14ac:dyDescent="0.25">
      <c r="A19" s="8" t="s">
        <v>33</v>
      </c>
      <c r="B19" s="9"/>
      <c r="C19" s="9"/>
      <c r="D19" s="9"/>
      <c r="N19" s="8" t="s">
        <v>33</v>
      </c>
      <c r="O19" s="9"/>
      <c r="P19" s="9"/>
      <c r="Q19" s="9"/>
    </row>
    <row r="21" spans="1:22" ht="15.75" thickBot="1" x14ac:dyDescent="0.3"/>
    <row r="22" spans="1:22" x14ac:dyDescent="0.25">
      <c r="A22" s="20" t="str">
        <f>+E16</f>
        <v>Remuneracion Computable</v>
      </c>
      <c r="B22" s="62" t="s">
        <v>21</v>
      </c>
      <c r="C22" s="64" t="s">
        <v>22</v>
      </c>
      <c r="D22" s="64" t="s">
        <v>23</v>
      </c>
      <c r="E22" s="21">
        <f>+G16</f>
        <v>1302.5</v>
      </c>
      <c r="F22" s="62" t="s">
        <v>21</v>
      </c>
      <c r="G22" s="62">
        <v>3</v>
      </c>
      <c r="H22" s="62" t="s">
        <v>23</v>
      </c>
      <c r="I22" s="60">
        <f>(E22/E23)*G22</f>
        <v>651.25</v>
      </c>
      <c r="N22" s="20" t="str">
        <f>+R16</f>
        <v>Remuneracion Computable</v>
      </c>
      <c r="O22" s="62" t="s">
        <v>21</v>
      </c>
      <c r="P22" s="64" t="s">
        <v>22</v>
      </c>
      <c r="Q22" s="64" t="s">
        <v>23</v>
      </c>
      <c r="R22" s="21">
        <f>+T16</f>
        <v>651.25</v>
      </c>
      <c r="S22" s="62" t="s">
        <v>21</v>
      </c>
      <c r="T22" s="62">
        <v>3</v>
      </c>
      <c r="U22" s="62" t="s">
        <v>23</v>
      </c>
      <c r="V22" s="60">
        <f>(R22/R23)*T22</f>
        <v>325.625</v>
      </c>
    </row>
    <row r="23" spans="1:22" ht="15.75" thickBot="1" x14ac:dyDescent="0.3">
      <c r="A23" s="22">
        <v>6</v>
      </c>
      <c r="B23" s="63"/>
      <c r="C23" s="65"/>
      <c r="D23" s="65"/>
      <c r="E23" s="23">
        <f>+A23</f>
        <v>6</v>
      </c>
      <c r="F23" s="63"/>
      <c r="G23" s="63"/>
      <c r="H23" s="63"/>
      <c r="I23" s="61"/>
      <c r="N23" s="22">
        <v>6</v>
      </c>
      <c r="O23" s="63"/>
      <c r="P23" s="65"/>
      <c r="Q23" s="65"/>
      <c r="R23" s="23">
        <f>+N23</f>
        <v>6</v>
      </c>
      <c r="S23" s="63"/>
      <c r="T23" s="63"/>
      <c r="U23" s="63"/>
      <c r="V23" s="61"/>
    </row>
    <row r="24" spans="1:22" ht="15.75" thickBot="1" x14ac:dyDescent="0.3">
      <c r="A24" s="15" t="s">
        <v>34</v>
      </c>
      <c r="B24" s="16"/>
      <c r="C24" s="15"/>
      <c r="D24" s="15"/>
      <c r="E24" s="15"/>
      <c r="F24" s="15"/>
      <c r="G24" s="15"/>
      <c r="H24" s="15"/>
      <c r="I24" s="17"/>
      <c r="N24" s="15" t="s">
        <v>34</v>
      </c>
      <c r="O24" s="16"/>
      <c r="P24" s="15"/>
      <c r="Q24" s="15"/>
      <c r="R24" s="15"/>
      <c r="S24" s="15"/>
      <c r="T24" s="15"/>
      <c r="U24" s="15"/>
      <c r="V24" s="17"/>
    </row>
    <row r="25" spans="1:22" x14ac:dyDescent="0.25">
      <c r="A25" s="71" t="s">
        <v>35</v>
      </c>
      <c r="B25" s="62" t="s">
        <v>21</v>
      </c>
      <c r="C25" s="73">
        <v>0.09</v>
      </c>
      <c r="D25" s="62" t="s">
        <v>23</v>
      </c>
      <c r="E25" s="74">
        <f>+I22</f>
        <v>651.25</v>
      </c>
      <c r="F25" s="62" t="s">
        <v>21</v>
      </c>
      <c r="G25" s="70">
        <v>0.09</v>
      </c>
      <c r="H25" s="62" t="s">
        <v>23</v>
      </c>
      <c r="I25" s="60">
        <f>+E25*G25</f>
        <v>58.612499999999997</v>
      </c>
      <c r="N25" s="71" t="s">
        <v>35</v>
      </c>
      <c r="O25" s="62" t="s">
        <v>21</v>
      </c>
      <c r="P25" s="73">
        <v>0.09</v>
      </c>
      <c r="Q25" s="62" t="s">
        <v>23</v>
      </c>
      <c r="R25" s="74">
        <f>+V22</f>
        <v>325.625</v>
      </c>
      <c r="S25" s="62" t="s">
        <v>21</v>
      </c>
      <c r="T25" s="70">
        <v>0.09</v>
      </c>
      <c r="U25" s="62" t="s">
        <v>23</v>
      </c>
      <c r="V25" s="60">
        <f>+R25*T25</f>
        <v>29.306249999999999</v>
      </c>
    </row>
    <row r="26" spans="1:22" ht="15.75" thickBot="1" x14ac:dyDescent="0.3">
      <c r="A26" s="72"/>
      <c r="B26" s="63"/>
      <c r="C26" s="65"/>
      <c r="D26" s="63"/>
      <c r="E26" s="75"/>
      <c r="F26" s="63"/>
      <c r="G26" s="63"/>
      <c r="H26" s="63"/>
      <c r="I26" s="61"/>
      <c r="N26" s="72"/>
      <c r="O26" s="63"/>
      <c r="P26" s="65"/>
      <c r="Q26" s="63"/>
      <c r="R26" s="75"/>
      <c r="S26" s="63"/>
      <c r="T26" s="63"/>
      <c r="U26" s="63"/>
      <c r="V26" s="61"/>
    </row>
    <row r="28" spans="1:22" ht="21" x14ac:dyDescent="0.35">
      <c r="F28" s="18" t="s">
        <v>36</v>
      </c>
      <c r="G28" s="18"/>
      <c r="H28" s="18"/>
      <c r="I28" s="19">
        <f>+I25+I22</f>
        <v>709.86249999999995</v>
      </c>
      <c r="S28" s="18" t="s">
        <v>36</v>
      </c>
      <c r="T28" s="18"/>
      <c r="U28" s="18"/>
      <c r="V28" s="19">
        <f>+V25+V22</f>
        <v>354.93124999999998</v>
      </c>
    </row>
  </sheetData>
  <mergeCells count="46">
    <mergeCell ref="B9:C9"/>
    <mergeCell ref="E9:H9"/>
    <mergeCell ref="A1:J5"/>
    <mergeCell ref="B7:D7"/>
    <mergeCell ref="E7:H7"/>
    <mergeCell ref="B8:D8"/>
    <mergeCell ref="E8:H8"/>
    <mergeCell ref="G25:G26"/>
    <mergeCell ref="H25:H26"/>
    <mergeCell ref="I25:I26"/>
    <mergeCell ref="B22:B23"/>
    <mergeCell ref="C22:C23"/>
    <mergeCell ref="D22:D23"/>
    <mergeCell ref="F22:F23"/>
    <mergeCell ref="G22:G23"/>
    <mergeCell ref="H22:H23"/>
    <mergeCell ref="V22:V23"/>
    <mergeCell ref="A25:A26"/>
    <mergeCell ref="E25:E26"/>
    <mergeCell ref="N1:W5"/>
    <mergeCell ref="O7:Q7"/>
    <mergeCell ref="R7:U7"/>
    <mergeCell ref="O8:Q8"/>
    <mergeCell ref="R8:U8"/>
    <mergeCell ref="O9:P9"/>
    <mergeCell ref="R9:U9"/>
    <mergeCell ref="O22:O23"/>
    <mergeCell ref="I22:I23"/>
    <mergeCell ref="B25:B26"/>
    <mergeCell ref="C25:C26"/>
    <mergeCell ref="D25:D26"/>
    <mergeCell ref="F25:F26"/>
    <mergeCell ref="P22:P23"/>
    <mergeCell ref="Q22:Q23"/>
    <mergeCell ref="S22:S23"/>
    <mergeCell ref="T22:T23"/>
    <mergeCell ref="U22:U23"/>
    <mergeCell ref="T25:T26"/>
    <mergeCell ref="U25:U26"/>
    <mergeCell ref="V25:V26"/>
    <mergeCell ref="N25:N26"/>
    <mergeCell ref="O25:O26"/>
    <mergeCell ref="P25:P26"/>
    <mergeCell ref="Q25:Q26"/>
    <mergeCell ref="R25:R26"/>
    <mergeCell ref="S25:S2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O36"/>
  <sheetViews>
    <sheetView tabSelected="1" workbookViewId="0">
      <selection activeCell="M35" sqref="M35:N35"/>
    </sheetView>
  </sheetViews>
  <sheetFormatPr baseColWidth="10" defaultRowHeight="15" x14ac:dyDescent="0.25"/>
  <cols>
    <col min="10" max="10" width="12.140625" bestFit="1" customWidth="1"/>
  </cols>
  <sheetData>
    <row r="1" spans="2:15" ht="15.75" thickBot="1" x14ac:dyDescent="0.3"/>
    <row r="2" spans="2:15" ht="51.75" customHeight="1" thickBot="1" x14ac:dyDescent="0.3">
      <c r="B2" s="82" t="s">
        <v>37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4"/>
    </row>
    <row r="3" spans="2:15" ht="17.25" thickBot="1" x14ac:dyDescent="0.3">
      <c r="B3" s="32"/>
      <c r="C3" s="32"/>
      <c r="D3" s="32"/>
      <c r="E3" s="32"/>
      <c r="F3" s="33"/>
      <c r="G3" s="32"/>
      <c r="H3" s="32"/>
      <c r="I3" s="32"/>
      <c r="J3" s="32"/>
      <c r="K3" s="32"/>
      <c r="L3" s="32"/>
      <c r="M3" s="32"/>
      <c r="N3" s="32"/>
      <c r="O3" s="32"/>
    </row>
    <row r="4" spans="2:15" ht="15.75" thickBot="1" x14ac:dyDescent="0.3">
      <c r="B4" s="85" t="s">
        <v>38</v>
      </c>
      <c r="C4" s="86"/>
      <c r="D4" s="86"/>
      <c r="E4" s="86"/>
      <c r="F4" s="86"/>
      <c r="G4" s="86"/>
      <c r="H4" s="86"/>
      <c r="I4" s="86"/>
      <c r="J4" s="86"/>
      <c r="K4" s="86"/>
      <c r="L4" s="86"/>
      <c r="M4" s="86"/>
      <c r="N4" s="86"/>
      <c r="O4" s="87"/>
    </row>
    <row r="5" spans="2:15" ht="16.5" x14ac:dyDescent="0.25">
      <c r="B5" s="34" t="s">
        <v>39</v>
      </c>
      <c r="C5" s="35"/>
      <c r="D5" s="35"/>
      <c r="E5" s="35"/>
      <c r="F5" s="33"/>
      <c r="G5" s="32"/>
      <c r="H5" s="36"/>
      <c r="I5" s="37" t="s">
        <v>40</v>
      </c>
      <c r="J5" s="35" t="s">
        <v>41</v>
      </c>
      <c r="K5" s="32"/>
      <c r="L5" s="32"/>
      <c r="M5" s="32"/>
      <c r="N5" s="32"/>
      <c r="O5" s="38"/>
    </row>
    <row r="6" spans="2:15" ht="16.5" x14ac:dyDescent="0.25">
      <c r="B6" s="34" t="s">
        <v>42</v>
      </c>
      <c r="C6" s="35"/>
      <c r="D6" s="35"/>
      <c r="E6" s="35"/>
      <c r="F6" s="33"/>
      <c r="G6" s="32"/>
      <c r="H6" s="36"/>
      <c r="I6" s="37" t="s">
        <v>40</v>
      </c>
      <c r="J6" s="35" t="s">
        <v>66</v>
      </c>
      <c r="K6" s="32"/>
      <c r="L6" s="32"/>
      <c r="M6" s="32"/>
      <c r="N6" s="32"/>
      <c r="O6" s="38"/>
    </row>
    <row r="7" spans="2:15" ht="16.5" x14ac:dyDescent="0.25">
      <c r="B7" s="34" t="s">
        <v>43</v>
      </c>
      <c r="C7" s="35"/>
      <c r="D7" s="35"/>
      <c r="E7" s="35"/>
      <c r="F7" s="33"/>
      <c r="G7" s="32"/>
      <c r="H7" s="36"/>
      <c r="I7" s="37" t="s">
        <v>40</v>
      </c>
      <c r="J7" s="35" t="s">
        <v>67</v>
      </c>
      <c r="K7" s="32"/>
      <c r="L7" s="32"/>
      <c r="M7" s="32"/>
      <c r="N7" s="32"/>
      <c r="O7" s="38"/>
    </row>
    <row r="8" spans="2:15" ht="16.5" x14ac:dyDescent="0.25">
      <c r="B8" s="34" t="s">
        <v>44</v>
      </c>
      <c r="C8" s="35"/>
      <c r="D8" s="35"/>
      <c r="E8" s="35"/>
      <c r="F8" s="33"/>
      <c r="G8" s="32"/>
      <c r="H8" s="36"/>
      <c r="I8" s="37" t="s">
        <v>40</v>
      </c>
      <c r="J8" s="35" t="s">
        <v>68</v>
      </c>
      <c r="K8" s="32"/>
      <c r="L8" s="32"/>
      <c r="M8" s="32"/>
      <c r="N8" s="32"/>
      <c r="O8" s="38"/>
    </row>
    <row r="9" spans="2:15" ht="16.5" x14ac:dyDescent="0.25">
      <c r="B9" s="34" t="s">
        <v>45</v>
      </c>
      <c r="C9" s="35"/>
      <c r="D9" s="35"/>
      <c r="E9" s="35"/>
      <c r="F9" s="33"/>
      <c r="G9" s="32"/>
      <c r="H9" s="36"/>
      <c r="I9" s="37"/>
      <c r="J9" s="35"/>
      <c r="K9" s="32"/>
      <c r="L9" s="32"/>
      <c r="M9" s="32"/>
      <c r="N9" s="32"/>
      <c r="O9" s="38"/>
    </row>
    <row r="10" spans="2:15" ht="16.5" x14ac:dyDescent="0.25">
      <c r="B10" s="34"/>
      <c r="C10" s="35" t="s">
        <v>46</v>
      </c>
      <c r="D10" s="35"/>
      <c r="E10" s="35"/>
      <c r="F10" s="33"/>
      <c r="G10" s="32"/>
      <c r="H10" s="36"/>
      <c r="I10" s="37" t="s">
        <v>40</v>
      </c>
      <c r="J10" s="39">
        <v>1600</v>
      </c>
      <c r="K10" s="32"/>
      <c r="L10" s="32"/>
      <c r="M10" s="32"/>
      <c r="N10" s="32"/>
      <c r="O10" s="38"/>
    </row>
    <row r="11" spans="2:15" ht="16.5" x14ac:dyDescent="0.25">
      <c r="B11" s="34"/>
      <c r="C11" s="35" t="s">
        <v>47</v>
      </c>
      <c r="D11" s="35"/>
      <c r="E11" s="35"/>
      <c r="F11" s="33"/>
      <c r="G11" s="32"/>
      <c r="H11" s="36"/>
      <c r="I11" s="37" t="s">
        <v>40</v>
      </c>
      <c r="J11" s="39">
        <v>102.5</v>
      </c>
      <c r="K11" s="32"/>
      <c r="L11" s="32"/>
      <c r="M11" s="32"/>
      <c r="N11" s="32"/>
      <c r="O11" s="38"/>
    </row>
    <row r="12" spans="2:15" ht="16.5" x14ac:dyDescent="0.25">
      <c r="B12" s="34"/>
      <c r="C12" s="35" t="s">
        <v>48</v>
      </c>
      <c r="D12" s="35"/>
      <c r="E12" s="35"/>
      <c r="F12" s="33"/>
      <c r="G12" s="32"/>
      <c r="H12" s="36"/>
      <c r="I12" s="37" t="s">
        <v>40</v>
      </c>
      <c r="J12" s="39">
        <v>100</v>
      </c>
      <c r="K12" s="32"/>
      <c r="L12" s="32"/>
      <c r="M12" s="32"/>
      <c r="N12" s="32"/>
      <c r="O12" s="38"/>
    </row>
    <row r="13" spans="2:15" ht="16.5" x14ac:dyDescent="0.25">
      <c r="B13" s="34"/>
      <c r="C13" s="35" t="s">
        <v>49</v>
      </c>
      <c r="D13" s="35"/>
      <c r="E13" s="35"/>
      <c r="F13" s="33"/>
      <c r="G13" s="32"/>
      <c r="H13" s="36"/>
      <c r="I13" s="37" t="s">
        <v>40</v>
      </c>
      <c r="J13" s="39">
        <v>150</v>
      </c>
      <c r="K13" s="32"/>
      <c r="L13" s="32"/>
      <c r="M13" s="32"/>
      <c r="N13" s="32"/>
      <c r="O13" s="38"/>
    </row>
    <row r="14" spans="2:15" ht="16.5" x14ac:dyDescent="0.25">
      <c r="B14" s="34"/>
      <c r="C14" s="35" t="s">
        <v>50</v>
      </c>
      <c r="D14" s="35"/>
      <c r="E14" s="35"/>
      <c r="F14" s="33"/>
      <c r="G14" s="32"/>
      <c r="H14" s="36"/>
      <c r="I14" s="37" t="s">
        <v>40</v>
      </c>
      <c r="J14" s="39">
        <v>0</v>
      </c>
      <c r="K14" s="32"/>
      <c r="L14" s="32"/>
      <c r="M14" s="32"/>
      <c r="N14" s="32"/>
      <c r="O14" s="38"/>
    </row>
    <row r="15" spans="2:15" ht="17.25" thickBot="1" x14ac:dyDescent="0.3">
      <c r="B15" s="40"/>
      <c r="C15" s="41" t="s">
        <v>51</v>
      </c>
      <c r="D15" s="41"/>
      <c r="E15" s="41"/>
      <c r="F15" s="42"/>
      <c r="G15" s="43"/>
      <c r="H15" s="44"/>
      <c r="I15" s="45" t="s">
        <v>40</v>
      </c>
      <c r="J15" s="46">
        <v>0</v>
      </c>
      <c r="K15" s="43"/>
      <c r="L15" s="43"/>
      <c r="M15" s="43"/>
      <c r="N15" s="43"/>
      <c r="O15" s="47"/>
    </row>
    <row r="16" spans="2:15" ht="17.25" thickBot="1" x14ac:dyDescent="0.3">
      <c r="B16" s="32"/>
      <c r="C16" s="32"/>
      <c r="D16" s="32"/>
      <c r="E16" s="32"/>
      <c r="F16" s="33"/>
      <c r="G16" s="32"/>
      <c r="H16" s="32"/>
      <c r="I16" s="32"/>
      <c r="J16" s="32"/>
      <c r="K16" s="32"/>
      <c r="L16" s="32"/>
      <c r="M16" s="32"/>
      <c r="N16" s="32"/>
      <c r="O16" s="32"/>
    </row>
    <row r="17" spans="2:15" ht="15.75" thickBot="1" x14ac:dyDescent="0.3">
      <c r="B17" s="85" t="s">
        <v>52</v>
      </c>
      <c r="C17" s="86"/>
      <c r="D17" s="86"/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7"/>
    </row>
    <row r="18" spans="2:15" ht="16.5" x14ac:dyDescent="0.25">
      <c r="B18" s="34"/>
      <c r="C18" s="35" t="s">
        <v>46</v>
      </c>
      <c r="D18" s="32"/>
      <c r="E18" s="32"/>
      <c r="F18" s="33"/>
      <c r="G18" s="32"/>
      <c r="H18" s="32"/>
      <c r="I18" s="37" t="s">
        <v>40</v>
      </c>
      <c r="J18" s="39">
        <f>+J10</f>
        <v>1600</v>
      </c>
      <c r="K18" s="32"/>
      <c r="L18" s="32"/>
      <c r="M18" s="32"/>
      <c r="N18" s="32"/>
      <c r="O18" s="38"/>
    </row>
    <row r="19" spans="2:15" ht="16.5" x14ac:dyDescent="0.25">
      <c r="B19" s="34"/>
      <c r="C19" s="35" t="s">
        <v>47</v>
      </c>
      <c r="D19" s="32"/>
      <c r="E19" s="32"/>
      <c r="F19" s="33"/>
      <c r="G19" s="32"/>
      <c r="H19" s="32"/>
      <c r="I19" s="37" t="s">
        <v>40</v>
      </c>
      <c r="J19" s="39">
        <f>+J11</f>
        <v>102.5</v>
      </c>
      <c r="K19" s="32"/>
      <c r="L19" s="32"/>
      <c r="M19" s="32"/>
      <c r="N19" s="32"/>
      <c r="O19" s="38"/>
    </row>
    <row r="20" spans="2:15" ht="16.5" x14ac:dyDescent="0.25">
      <c r="B20" s="34"/>
      <c r="C20" s="35" t="s">
        <v>48</v>
      </c>
      <c r="D20" s="32"/>
      <c r="E20" s="32"/>
      <c r="F20" s="33"/>
      <c r="G20" s="32"/>
      <c r="H20" s="32"/>
      <c r="I20" s="37" t="s">
        <v>40</v>
      </c>
      <c r="J20" s="39">
        <f>+J12</f>
        <v>100</v>
      </c>
      <c r="K20" s="32"/>
      <c r="L20" s="32"/>
      <c r="M20" s="32"/>
      <c r="N20" s="32"/>
      <c r="O20" s="38"/>
    </row>
    <row r="21" spans="2:15" ht="16.5" x14ac:dyDescent="0.25">
      <c r="B21" s="34"/>
      <c r="C21" s="35" t="s">
        <v>49</v>
      </c>
      <c r="D21" s="32"/>
      <c r="E21" s="32"/>
      <c r="F21" s="33"/>
      <c r="G21" s="32"/>
      <c r="H21" s="32"/>
      <c r="I21" s="37" t="s">
        <v>40</v>
      </c>
      <c r="J21" s="39">
        <f>+J13</f>
        <v>150</v>
      </c>
      <c r="K21" s="32"/>
      <c r="L21" s="32"/>
      <c r="M21" s="32"/>
      <c r="N21" s="32"/>
      <c r="O21" s="38"/>
    </row>
    <row r="22" spans="2:15" ht="16.5" x14ac:dyDescent="0.25">
      <c r="B22" s="34"/>
      <c r="C22" s="35" t="s">
        <v>53</v>
      </c>
      <c r="D22" s="32"/>
      <c r="E22" s="32"/>
      <c r="F22" s="33"/>
      <c r="G22" s="32"/>
      <c r="H22" s="32"/>
      <c r="I22" s="37" t="s">
        <v>40</v>
      </c>
      <c r="J22" s="39">
        <v>0</v>
      </c>
      <c r="K22" s="32"/>
      <c r="L22" s="32"/>
      <c r="M22" s="32"/>
      <c r="N22" s="32"/>
      <c r="O22" s="38"/>
    </row>
    <row r="23" spans="2:15" ht="17.25" thickBot="1" x14ac:dyDescent="0.3">
      <c r="B23" s="34"/>
      <c r="C23" s="35" t="s">
        <v>54</v>
      </c>
      <c r="D23" s="32"/>
      <c r="E23" s="32"/>
      <c r="F23" s="33"/>
      <c r="G23" s="32"/>
      <c r="H23" s="32"/>
      <c r="I23" s="37" t="s">
        <v>40</v>
      </c>
      <c r="J23" s="46">
        <v>0</v>
      </c>
      <c r="K23" s="32"/>
      <c r="L23" s="32"/>
      <c r="M23" s="32"/>
      <c r="N23" s="32"/>
      <c r="O23" s="38"/>
    </row>
    <row r="24" spans="2:15" ht="15.75" thickBot="1" x14ac:dyDescent="0.3">
      <c r="B24" s="48"/>
      <c r="C24" s="42"/>
      <c r="D24" s="42"/>
      <c r="E24" s="42"/>
      <c r="F24" s="42"/>
      <c r="G24" s="44" t="s">
        <v>55</v>
      </c>
      <c r="H24" s="42"/>
      <c r="I24" s="44" t="s">
        <v>40</v>
      </c>
      <c r="J24" s="49">
        <f>SUM(J18:J23)</f>
        <v>1952.5</v>
      </c>
      <c r="K24" s="42"/>
      <c r="L24" s="42"/>
      <c r="M24" s="42"/>
      <c r="N24" s="42"/>
      <c r="O24" s="50"/>
    </row>
    <row r="25" spans="2:15" ht="17.25" thickBot="1" x14ac:dyDescent="0.3">
      <c r="B25" s="32"/>
      <c r="C25" s="32"/>
      <c r="D25" s="32"/>
      <c r="E25" s="32"/>
      <c r="F25" s="33"/>
      <c r="G25" s="32"/>
      <c r="H25" s="32"/>
      <c r="I25" s="32"/>
      <c r="J25" s="32"/>
      <c r="K25" s="32"/>
      <c r="L25" s="32"/>
      <c r="M25" s="32"/>
      <c r="N25" s="32"/>
      <c r="O25" s="32"/>
    </row>
    <row r="26" spans="2:15" ht="15.75" thickBot="1" x14ac:dyDescent="0.3">
      <c r="B26" s="85" t="s">
        <v>56</v>
      </c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7"/>
    </row>
    <row r="27" spans="2:15" ht="16.5" x14ac:dyDescent="0.25">
      <c r="B27" s="51"/>
      <c r="C27" s="88" t="s">
        <v>57</v>
      </c>
      <c r="D27" s="88"/>
      <c r="E27" s="88"/>
      <c r="F27" s="33"/>
      <c r="G27" s="88" t="s">
        <v>58</v>
      </c>
      <c r="H27" s="88"/>
      <c r="I27" s="32"/>
      <c r="J27" s="88" t="s">
        <v>59</v>
      </c>
      <c r="K27" s="88"/>
      <c r="L27" s="52"/>
      <c r="M27" s="88" t="s">
        <v>60</v>
      </c>
      <c r="N27" s="88"/>
      <c r="O27" s="53"/>
    </row>
    <row r="28" spans="2:15" ht="16.5" x14ac:dyDescent="0.25">
      <c r="B28" s="51"/>
      <c r="C28" s="81"/>
      <c r="D28" s="81"/>
      <c r="E28" s="81"/>
      <c r="F28" s="33"/>
      <c r="G28" s="81"/>
      <c r="H28" s="81"/>
      <c r="I28" s="32"/>
      <c r="J28" s="81"/>
      <c r="K28" s="81"/>
      <c r="L28" s="54"/>
      <c r="M28" s="81"/>
      <c r="N28" s="81"/>
      <c r="O28" s="53"/>
    </row>
    <row r="29" spans="2:15" ht="16.5" x14ac:dyDescent="0.25">
      <c r="B29" s="51"/>
      <c r="C29" s="76">
        <f>+J24</f>
        <v>1952.5</v>
      </c>
      <c r="D29" s="76"/>
      <c r="E29" s="76"/>
      <c r="F29" s="33" t="s">
        <v>61</v>
      </c>
      <c r="G29" s="77">
        <v>12</v>
      </c>
      <c r="H29" s="77"/>
      <c r="I29" s="36" t="s">
        <v>62</v>
      </c>
      <c r="J29" s="77">
        <v>7</v>
      </c>
      <c r="K29" s="77"/>
      <c r="L29" s="36" t="s">
        <v>23</v>
      </c>
      <c r="M29" s="76">
        <f>(C29/G29)*J29</f>
        <v>1138.9583333333335</v>
      </c>
      <c r="N29" s="76"/>
      <c r="O29" s="53"/>
    </row>
    <row r="30" spans="2:15" ht="16.5" x14ac:dyDescent="0.25">
      <c r="B30" s="51"/>
      <c r="C30" s="32"/>
      <c r="D30" s="32"/>
      <c r="E30" s="32"/>
      <c r="F30" s="33"/>
      <c r="G30" s="32"/>
      <c r="H30" s="32"/>
      <c r="I30" s="32"/>
      <c r="J30" s="32"/>
      <c r="K30" s="32"/>
      <c r="L30" s="32"/>
      <c r="M30" s="32"/>
      <c r="N30" s="32"/>
      <c r="O30" s="53"/>
    </row>
    <row r="31" spans="2:15" ht="16.5" x14ac:dyDescent="0.25">
      <c r="B31" s="51"/>
      <c r="C31" s="80" t="s">
        <v>57</v>
      </c>
      <c r="D31" s="80"/>
      <c r="E31" s="80"/>
      <c r="F31" s="33"/>
      <c r="G31" s="80" t="s">
        <v>63</v>
      </c>
      <c r="H31" s="80"/>
      <c r="I31" s="32"/>
      <c r="J31" s="80" t="s">
        <v>64</v>
      </c>
      <c r="K31" s="80"/>
      <c r="L31" s="54"/>
      <c r="M31" s="80" t="s">
        <v>60</v>
      </c>
      <c r="N31" s="80"/>
      <c r="O31" s="53"/>
    </row>
    <row r="32" spans="2:15" ht="16.5" x14ac:dyDescent="0.25">
      <c r="B32" s="51"/>
      <c r="C32" s="81"/>
      <c r="D32" s="81"/>
      <c r="E32" s="81"/>
      <c r="F32" s="33"/>
      <c r="G32" s="81"/>
      <c r="H32" s="81"/>
      <c r="I32" s="32"/>
      <c r="J32" s="81"/>
      <c r="K32" s="81"/>
      <c r="L32" s="54"/>
      <c r="M32" s="81"/>
      <c r="N32" s="81"/>
      <c r="O32" s="53"/>
    </row>
    <row r="33" spans="2:15" ht="16.5" x14ac:dyDescent="0.25">
      <c r="B33" s="51"/>
      <c r="C33" s="76">
        <f>+J24</f>
        <v>1952.5</v>
      </c>
      <c r="D33" s="76"/>
      <c r="E33" s="76"/>
      <c r="F33" s="33" t="s">
        <v>61</v>
      </c>
      <c r="G33" s="77">
        <v>360</v>
      </c>
      <c r="H33" s="77"/>
      <c r="I33" s="36" t="s">
        <v>62</v>
      </c>
      <c r="J33" s="77">
        <v>0</v>
      </c>
      <c r="K33" s="77"/>
      <c r="L33" s="36" t="s">
        <v>23</v>
      </c>
      <c r="M33" s="76">
        <f>(C33/G33)*J33</f>
        <v>0</v>
      </c>
      <c r="N33" s="76"/>
      <c r="O33" s="53"/>
    </row>
    <row r="34" spans="2:15" ht="16.5" x14ac:dyDescent="0.25">
      <c r="B34" s="51"/>
      <c r="C34" s="32"/>
      <c r="D34" s="32"/>
      <c r="E34" s="32"/>
      <c r="F34" s="33"/>
      <c r="G34" s="32"/>
      <c r="H34" s="32"/>
      <c r="I34" s="32"/>
      <c r="J34" s="32"/>
      <c r="K34" s="32"/>
      <c r="L34" s="32"/>
      <c r="M34" s="32"/>
      <c r="N34" s="32"/>
      <c r="O34" s="53"/>
    </row>
    <row r="35" spans="2:15" x14ac:dyDescent="0.25">
      <c r="B35" s="55"/>
      <c r="C35" s="78" t="s">
        <v>65</v>
      </c>
      <c r="D35" s="78"/>
      <c r="E35" s="78"/>
      <c r="F35" s="78"/>
      <c r="G35" s="78"/>
      <c r="H35" s="78"/>
      <c r="I35" s="78"/>
      <c r="J35" s="78"/>
      <c r="K35" s="78"/>
      <c r="L35" s="56" t="s">
        <v>23</v>
      </c>
      <c r="M35" s="79">
        <f>+M29+M33</f>
        <v>1138.9583333333335</v>
      </c>
      <c r="N35" s="79"/>
      <c r="O35" s="57"/>
    </row>
    <row r="36" spans="2:15" ht="17.25" thickBot="1" x14ac:dyDescent="0.3">
      <c r="B36" s="58"/>
      <c r="C36" s="43"/>
      <c r="D36" s="43"/>
      <c r="E36" s="43"/>
      <c r="F36" s="42"/>
      <c r="G36" s="43"/>
      <c r="H36" s="43"/>
      <c r="I36" s="43"/>
      <c r="J36" s="43"/>
      <c r="K36" s="43"/>
      <c r="L36" s="43"/>
      <c r="M36" s="43"/>
      <c r="N36" s="43"/>
      <c r="O36" s="59"/>
    </row>
  </sheetData>
  <mergeCells count="22">
    <mergeCell ref="B2:O2"/>
    <mergeCell ref="B4:O4"/>
    <mergeCell ref="B17:O17"/>
    <mergeCell ref="B26:O26"/>
    <mergeCell ref="C27:E28"/>
    <mergeCell ref="G27:H28"/>
    <mergeCell ref="J27:K28"/>
    <mergeCell ref="M27:N28"/>
    <mergeCell ref="C29:E29"/>
    <mergeCell ref="G29:H29"/>
    <mergeCell ref="J29:K29"/>
    <mergeCell ref="M29:N29"/>
    <mergeCell ref="C31:E32"/>
    <mergeCell ref="G31:H32"/>
    <mergeCell ref="J31:K32"/>
    <mergeCell ref="M31:N32"/>
    <mergeCell ref="C33:E33"/>
    <mergeCell ref="G33:H33"/>
    <mergeCell ref="J33:K33"/>
    <mergeCell ref="M33:N33"/>
    <mergeCell ref="C35:K35"/>
    <mergeCell ref="M35:N3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CTS</vt:lpstr>
      <vt:lpstr>GRATIFICACION</vt:lpstr>
      <vt:lpstr>VACACIONES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2023-05-16T14:12:25Z</dcterms:created>
  <dcterms:modified xsi:type="dcterms:W3CDTF">2024-01-17T06:01:17Z</dcterms:modified>
</cp:coreProperties>
</file>